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a18471\Desktop\FY21-Final Allocation FY18-FY21\"/>
    </mc:Choice>
  </mc:AlternateContent>
  <xr:revisionPtr revIDLastSave="0" documentId="13_ncr:1_{E115CA4A-06B6-47E5-A278-124792A0583F}" xr6:coauthVersionLast="45" xr6:coauthVersionMax="45" xr10:uidLastSave="{00000000-0000-0000-0000-000000000000}"/>
  <bookViews>
    <workbookView xWindow="-120" yWindow="-120" windowWidth="20730" windowHeight="11310" tabRatio="789" xr2:uid="{242F7BE4-A17B-43A3-9C7B-9271330830B1}"/>
  </bookViews>
  <sheets>
    <sheet name="Allocation Summary" sheetId="1" r:id="rId1"/>
    <sheet name="Title I-A " sheetId="13" r:id="rId2"/>
    <sheet name="Title I-A Neglected " sheetId="8" r:id="rId3"/>
    <sheet name="Title I-D LEA " sheetId="9" r:id="rId4"/>
    <sheet name="Title I-D SA " sheetId="10" r:id="rId5"/>
    <sheet name="Title II-A " sheetId="11" r:id="rId6"/>
    <sheet name="Title III " sheetId="12" r:id="rId7"/>
    <sheet name="III-A Immigrant" sheetId="19" r:id="rId8"/>
    <sheet name="Title IV " sheetId="14" r:id="rId9"/>
    <sheet name="Title V " sheetId="15" r:id="rId10"/>
    <sheet name="Title IX-A Homless" sheetId="20" r:id="rId11"/>
    <sheet name="IDEA Part B FY20" sheetId="21" r:id="rId12"/>
    <sheet name="IDEA Preschool FY20" sheetId="22" r:id="rId13"/>
  </sheets>
  <definedNames>
    <definedName name="_xlnm._FilterDatabase" localSheetId="0" hidden="1">'Allocation Summary'!$A$4:$N$147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5" i="1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I7" i="20"/>
  <c r="I6" i="20"/>
  <c r="I5" i="20"/>
  <c r="I4" i="20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5" i="1"/>
  <c r="I85" i="15"/>
  <c r="I84" i="15"/>
  <c r="I83" i="15"/>
  <c r="I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5" i="15"/>
  <c r="I4" i="15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5" i="1"/>
  <c r="I150" i="14"/>
  <c r="I149" i="14"/>
  <c r="I148" i="14"/>
  <c r="I147" i="14"/>
  <c r="I146" i="14"/>
  <c r="I145" i="14"/>
  <c r="I144" i="14"/>
  <c r="I143" i="14"/>
  <c r="I142" i="14"/>
  <c r="I141" i="14"/>
  <c r="I140" i="14"/>
  <c r="I139" i="14"/>
  <c r="I138" i="14"/>
  <c r="I137" i="14"/>
  <c r="I136" i="14"/>
  <c r="I135" i="14"/>
  <c r="I134" i="14"/>
  <c r="I133" i="14"/>
  <c r="I132" i="14"/>
  <c r="I131" i="14"/>
  <c r="I130" i="14"/>
  <c r="I129" i="14"/>
  <c r="I128" i="14"/>
  <c r="I127" i="14"/>
  <c r="I126" i="14"/>
  <c r="I125" i="14"/>
  <c r="I124" i="14"/>
  <c r="I123" i="14"/>
  <c r="I122" i="14"/>
  <c r="I121" i="14"/>
  <c r="I120" i="14"/>
  <c r="I119" i="14"/>
  <c r="I118" i="14"/>
  <c r="I117" i="14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5" i="1"/>
  <c r="I13" i="19"/>
  <c r="I12" i="19"/>
  <c r="I11" i="19"/>
  <c r="I10" i="19"/>
  <c r="I9" i="19"/>
  <c r="I8" i="19"/>
  <c r="I7" i="19"/>
  <c r="I6" i="19"/>
  <c r="I5" i="19"/>
  <c r="I4" i="19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5" i="1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5" i="1"/>
  <c r="I152" i="11"/>
  <c r="I151" i="11"/>
  <c r="I150" i="11"/>
  <c r="I149" i="11"/>
  <c r="I148" i="11"/>
  <c r="I147" i="11"/>
  <c r="I146" i="11"/>
  <c r="I145" i="11"/>
  <c r="I144" i="11"/>
  <c r="I143" i="11"/>
  <c r="I142" i="11"/>
  <c r="I141" i="11"/>
  <c r="I140" i="11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4" i="11"/>
  <c r="I123" i="11"/>
  <c r="I122" i="11"/>
  <c r="I121" i="11"/>
  <c r="I120" i="11"/>
  <c r="I119" i="11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E150" i="1"/>
  <c r="E151" i="1"/>
  <c r="E152" i="1"/>
  <c r="E153" i="1"/>
  <c r="E149" i="1"/>
  <c r="I6" i="10"/>
  <c r="I5" i="10"/>
  <c r="I4" i="10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5" i="1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5" i="1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4" i="8"/>
  <c r="C148" i="1"/>
  <c r="C149" i="1"/>
  <c r="C150" i="1"/>
  <c r="C151" i="1"/>
  <c r="C152" i="1"/>
  <c r="C153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5" i="1"/>
  <c r="I150" i="13"/>
  <c r="I149" i="13"/>
  <c r="I148" i="13"/>
  <c r="I147" i="13"/>
  <c r="I146" i="13"/>
  <c r="I145" i="13"/>
  <c r="I144" i="13"/>
  <c r="I143" i="13"/>
  <c r="I142" i="13"/>
  <c r="I141" i="13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5" i="1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7" i="22"/>
  <c r="I108" i="22"/>
  <c r="I109" i="22"/>
  <c r="I110" i="22"/>
  <c r="I111" i="22"/>
  <c r="I112" i="22"/>
  <c r="I113" i="22"/>
  <c r="I114" i="22"/>
  <c r="I115" i="22"/>
  <c r="I116" i="22"/>
  <c r="I117" i="22"/>
  <c r="I118" i="22"/>
  <c r="I119" i="22"/>
  <c r="I120" i="22"/>
  <c r="I121" i="22"/>
  <c r="I122" i="22"/>
  <c r="I123" i="22"/>
  <c r="I124" i="22"/>
  <c r="I125" i="22"/>
  <c r="I126" i="22"/>
  <c r="I127" i="22"/>
  <c r="I128" i="22"/>
  <c r="I129" i="22"/>
  <c r="I130" i="22"/>
  <c r="I131" i="22"/>
  <c r="I132" i="22"/>
  <c r="I133" i="22"/>
  <c r="I134" i="22"/>
  <c r="I135" i="22"/>
  <c r="I136" i="22"/>
  <c r="I137" i="22"/>
  <c r="I138" i="22"/>
  <c r="I139" i="22"/>
  <c r="I140" i="22"/>
  <c r="I141" i="22"/>
  <c r="I142" i="22"/>
  <c r="I143" i="22"/>
  <c r="I144" i="22"/>
  <c r="I145" i="22"/>
  <c r="I146" i="22"/>
  <c r="I147" i="22"/>
  <c r="I148" i="22"/>
  <c r="I4" i="21" l="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4" i="21"/>
  <c r="I135" i="21"/>
  <c r="I136" i="21"/>
  <c r="I137" i="21"/>
  <c r="I138" i="21"/>
  <c r="I139" i="21"/>
  <c r="I140" i="21"/>
  <c r="I141" i="21"/>
  <c r="I142" i="21"/>
  <c r="I143" i="21"/>
  <c r="I144" i="21"/>
  <c r="I145" i="21"/>
  <c r="I146" i="21"/>
  <c r="I147" i="21"/>
  <c r="I148" i="21"/>
  <c r="I149" i="21"/>
  <c r="I150" i="21"/>
  <c r="I151" i="21"/>
  <c r="I152" i="21"/>
  <c r="K155" i="1" l="1"/>
  <c r="H155" i="1"/>
  <c r="N125" i="1" l="1"/>
  <c r="I155" i="1"/>
  <c r="N126" i="1" l="1"/>
  <c r="N153" i="1" l="1"/>
  <c r="N152" i="1"/>
  <c r="N151" i="1"/>
  <c r="N150" i="1"/>
  <c r="N14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5" i="1"/>
  <c r="N155" i="1" l="1"/>
  <c r="E155" i="1"/>
  <c r="M155" i="1"/>
  <c r="C155" i="1"/>
  <c r="D155" i="1"/>
  <c r="F155" i="1" l="1"/>
  <c r="G155" i="1"/>
  <c r="J155" i="1"/>
  <c r="L155" i="1"/>
</calcChain>
</file>

<file path=xl/sharedStrings.xml><?xml version="1.0" encoding="utf-8"?>
<sst xmlns="http://schemas.openxmlformats.org/spreadsheetml/2006/main" count="2534" uniqueCount="371">
  <si>
    <t>Achievement School District</t>
  </si>
  <si>
    <t>171</t>
  </si>
  <si>
    <t>051</t>
  </si>
  <si>
    <t>Anderson County</t>
  </si>
  <si>
    <t>010</t>
  </si>
  <si>
    <t>541</t>
  </si>
  <si>
    <t>Bedford County</t>
  </si>
  <si>
    <t>020</t>
  </si>
  <si>
    <t>172</t>
  </si>
  <si>
    <t>Benton County</t>
  </si>
  <si>
    <t>030</t>
  </si>
  <si>
    <t>Bledsoe County</t>
  </si>
  <si>
    <t>040</t>
  </si>
  <si>
    <t>Blount County</t>
  </si>
  <si>
    <t>050</t>
  </si>
  <si>
    <t>274</t>
  </si>
  <si>
    <t>Bradley County</t>
  </si>
  <si>
    <t>060</t>
  </si>
  <si>
    <t>821</t>
  </si>
  <si>
    <t>Campbell County</t>
  </si>
  <si>
    <t>070</t>
  </si>
  <si>
    <t>Cannon County</t>
  </si>
  <si>
    <t>080</t>
  </si>
  <si>
    <t>Carter County</t>
  </si>
  <si>
    <t>100</t>
  </si>
  <si>
    <t>Cheatham County</t>
  </si>
  <si>
    <t>Chester County</t>
  </si>
  <si>
    <t>Claiborne County</t>
  </si>
  <si>
    <t>Clay County</t>
  </si>
  <si>
    <t>061</t>
  </si>
  <si>
    <t>011</t>
  </si>
  <si>
    <t>Cocke County</t>
  </si>
  <si>
    <t>150</t>
  </si>
  <si>
    <t>Coffee County</t>
  </si>
  <si>
    <t>160</t>
  </si>
  <si>
    <t>Crockett County</t>
  </si>
  <si>
    <t>170</t>
  </si>
  <si>
    <t>Cumberland County</t>
  </si>
  <si>
    <t>180</t>
  </si>
  <si>
    <t>190</t>
  </si>
  <si>
    <t>721</t>
  </si>
  <si>
    <t>Decatur County</t>
  </si>
  <si>
    <t>200</t>
  </si>
  <si>
    <t>DeKalb County</t>
  </si>
  <si>
    <t>210</t>
  </si>
  <si>
    <t>Dickson County</t>
  </si>
  <si>
    <t>220</t>
  </si>
  <si>
    <t>Dyer County</t>
  </si>
  <si>
    <t>230</t>
  </si>
  <si>
    <t>231</t>
  </si>
  <si>
    <t>101</t>
  </si>
  <si>
    <t>542</t>
  </si>
  <si>
    <t>Fayette County</t>
  </si>
  <si>
    <t>240</t>
  </si>
  <si>
    <t>521</t>
  </si>
  <si>
    <t>Fentress County</t>
  </si>
  <si>
    <t>250</t>
  </si>
  <si>
    <t>Franklin County</t>
  </si>
  <si>
    <t>260</t>
  </si>
  <si>
    <t>Franklin SSD</t>
  </si>
  <si>
    <t>941</t>
  </si>
  <si>
    <t>275</t>
  </si>
  <si>
    <t>Giles County</t>
  </si>
  <si>
    <t>280</t>
  </si>
  <si>
    <t>Grainger County</t>
  </si>
  <si>
    <t>290</t>
  </si>
  <si>
    <t>Greene County</t>
  </si>
  <si>
    <t>300</t>
  </si>
  <si>
    <t>301</t>
  </si>
  <si>
    <t>Grundy County</t>
  </si>
  <si>
    <t>310</t>
  </si>
  <si>
    <t>Hamblen County</t>
  </si>
  <si>
    <t>320</t>
  </si>
  <si>
    <t>Hamilton County</t>
  </si>
  <si>
    <t>330</t>
  </si>
  <si>
    <t>Hancock County</t>
  </si>
  <si>
    <t>340</t>
  </si>
  <si>
    <t>Hardeman County</t>
  </si>
  <si>
    <t>350</t>
  </si>
  <si>
    <t>Hardin County</t>
  </si>
  <si>
    <t>360</t>
  </si>
  <si>
    <t>Hawkins County</t>
  </si>
  <si>
    <t>370</t>
  </si>
  <si>
    <t>Haywood County</t>
  </si>
  <si>
    <t>380</t>
  </si>
  <si>
    <t>Henderson County</t>
  </si>
  <si>
    <t>390</t>
  </si>
  <si>
    <t>Henry County</t>
  </si>
  <si>
    <t>400</t>
  </si>
  <si>
    <t>Hickman County</t>
  </si>
  <si>
    <t>410</t>
  </si>
  <si>
    <t>Hollow Rock/Bruceton SSD</t>
  </si>
  <si>
    <t>092</t>
  </si>
  <si>
    <t>Houston County</t>
  </si>
  <si>
    <t>420</t>
  </si>
  <si>
    <t>Humboldt City</t>
  </si>
  <si>
    <t>271</t>
  </si>
  <si>
    <t>Humphreys County</t>
  </si>
  <si>
    <t>430</t>
  </si>
  <si>
    <t>Huntingdon SSD</t>
  </si>
  <si>
    <t>093</t>
  </si>
  <si>
    <t>Jackson County</t>
  </si>
  <si>
    <t>440</t>
  </si>
  <si>
    <t>Jefferson County</t>
  </si>
  <si>
    <t>450</t>
  </si>
  <si>
    <t>Johnson City</t>
  </si>
  <si>
    <t>901</t>
  </si>
  <si>
    <t>Johnson County</t>
  </si>
  <si>
    <t>460</t>
  </si>
  <si>
    <t>822</t>
  </si>
  <si>
    <t>Knox County</t>
  </si>
  <si>
    <t>470</t>
  </si>
  <si>
    <t>Lake County</t>
  </si>
  <si>
    <t>480</t>
  </si>
  <si>
    <t>Lauderdale County</t>
  </si>
  <si>
    <t>490</t>
  </si>
  <si>
    <t>Lawrence County</t>
  </si>
  <si>
    <t>500</t>
  </si>
  <si>
    <t>951</t>
  </si>
  <si>
    <t>Lenoir City</t>
  </si>
  <si>
    <t>531</t>
  </si>
  <si>
    <t>Lewis County</t>
  </si>
  <si>
    <t>510</t>
  </si>
  <si>
    <t>391</t>
  </si>
  <si>
    <t>Lincoln County</t>
  </si>
  <si>
    <t>520</t>
  </si>
  <si>
    <t>Loudon County</t>
  </si>
  <si>
    <t>530</t>
  </si>
  <si>
    <t>Macon County</t>
  </si>
  <si>
    <t>560</t>
  </si>
  <si>
    <t>Madison County</t>
  </si>
  <si>
    <t>570</t>
  </si>
  <si>
    <t>161</t>
  </si>
  <si>
    <t>Marion County</t>
  </si>
  <si>
    <t>580</t>
  </si>
  <si>
    <t>Marshall County</t>
  </si>
  <si>
    <t>590</t>
  </si>
  <si>
    <t>052</t>
  </si>
  <si>
    <t>Maury County</t>
  </si>
  <si>
    <t>600</t>
  </si>
  <si>
    <t>094</t>
  </si>
  <si>
    <t>McMinn County</t>
  </si>
  <si>
    <t>540</t>
  </si>
  <si>
    <t>McNairy County</t>
  </si>
  <si>
    <t>550</t>
  </si>
  <si>
    <t>Meigs County</t>
  </si>
  <si>
    <t>610</t>
  </si>
  <si>
    <t>272</t>
  </si>
  <si>
    <t>Millington City</t>
  </si>
  <si>
    <t>Monroe County</t>
  </si>
  <si>
    <t>620</t>
  </si>
  <si>
    <t>630</t>
  </si>
  <si>
    <t>Moore County</t>
  </si>
  <si>
    <t>640</t>
  </si>
  <si>
    <t>Morgan County</t>
  </si>
  <si>
    <t>650</t>
  </si>
  <si>
    <t>751</t>
  </si>
  <si>
    <t>151</t>
  </si>
  <si>
    <t>012</t>
  </si>
  <si>
    <t>Obion County</t>
  </si>
  <si>
    <t>660</t>
  </si>
  <si>
    <t>761</t>
  </si>
  <si>
    <t>Overton County</t>
  </si>
  <si>
    <t>670</t>
  </si>
  <si>
    <t>401</t>
  </si>
  <si>
    <t>Perry County</t>
  </si>
  <si>
    <t>680</t>
  </si>
  <si>
    <t>Pickett County</t>
  </si>
  <si>
    <t>690</t>
  </si>
  <si>
    <t>Polk County</t>
  </si>
  <si>
    <t>700</t>
  </si>
  <si>
    <t>Putnam County</t>
  </si>
  <si>
    <t>710</t>
  </si>
  <si>
    <t>Rhea County</t>
  </si>
  <si>
    <t>720</t>
  </si>
  <si>
    <t>581</t>
  </si>
  <si>
    <t>Roane County</t>
  </si>
  <si>
    <t>730</t>
  </si>
  <si>
    <t>Robertson County</t>
  </si>
  <si>
    <t>740</t>
  </si>
  <si>
    <t>371</t>
  </si>
  <si>
    <t>Rutherford County</t>
  </si>
  <si>
    <t>750</t>
  </si>
  <si>
    <t>Scott County</t>
  </si>
  <si>
    <t>760</t>
  </si>
  <si>
    <t>Sequatchie County</t>
  </si>
  <si>
    <t>770</t>
  </si>
  <si>
    <t>Sevier County</t>
  </si>
  <si>
    <t>780</t>
  </si>
  <si>
    <t>Smith County</t>
  </si>
  <si>
    <t>800</t>
  </si>
  <si>
    <t>095</t>
  </si>
  <si>
    <t>Stewart County</t>
  </si>
  <si>
    <t>810</t>
  </si>
  <si>
    <t>Sullivan County</t>
  </si>
  <si>
    <t>820</t>
  </si>
  <si>
    <t>Sumner County</t>
  </si>
  <si>
    <t>830</t>
  </si>
  <si>
    <t>621</t>
  </si>
  <si>
    <t>Tipton County</t>
  </si>
  <si>
    <t>840</t>
  </si>
  <si>
    <t>273</t>
  </si>
  <si>
    <t>Trousdale County</t>
  </si>
  <si>
    <t>850</t>
  </si>
  <si>
    <t>162</t>
  </si>
  <si>
    <t>Unicoi County</t>
  </si>
  <si>
    <t>860</t>
  </si>
  <si>
    <t>Union City</t>
  </si>
  <si>
    <t>661</t>
  </si>
  <si>
    <t>Union County</t>
  </si>
  <si>
    <t>870</t>
  </si>
  <si>
    <t>Van Buren County</t>
  </si>
  <si>
    <t>880</t>
  </si>
  <si>
    <t>Warren County</t>
  </si>
  <si>
    <t>890</t>
  </si>
  <si>
    <t>Washington County</t>
  </si>
  <si>
    <t>900</t>
  </si>
  <si>
    <t>Wayne County</t>
  </si>
  <si>
    <t>910</t>
  </si>
  <si>
    <t>Weakley County</t>
  </si>
  <si>
    <t>920</t>
  </si>
  <si>
    <t>097</t>
  </si>
  <si>
    <t>White County</t>
  </si>
  <si>
    <t>930</t>
  </si>
  <si>
    <t>Williamson County</t>
  </si>
  <si>
    <t>940</t>
  </si>
  <si>
    <t>Wilson County</t>
  </si>
  <si>
    <t>950</t>
  </si>
  <si>
    <t>Alvin C. York Institute</t>
  </si>
  <si>
    <t>961</t>
  </si>
  <si>
    <t>TN Dept of Children's Services</t>
  </si>
  <si>
    <t>TN Dept of Corrections</t>
  </si>
  <si>
    <t>TN School for the Blind</t>
  </si>
  <si>
    <t>963</t>
  </si>
  <si>
    <t>TN School for the Deaf</t>
  </si>
  <si>
    <t>964</t>
  </si>
  <si>
    <t>WEST TN School for Deaf</t>
  </si>
  <si>
    <t>960</t>
  </si>
  <si>
    <t>LEA</t>
  </si>
  <si>
    <t>LEA #</t>
  </si>
  <si>
    <t>Title II, A</t>
  </si>
  <si>
    <t>Title I, A</t>
  </si>
  <si>
    <t>Title I, A Neglected</t>
  </si>
  <si>
    <t>Title I, D</t>
  </si>
  <si>
    <t>Title III</t>
  </si>
  <si>
    <t>Title V</t>
  </si>
  <si>
    <t>IDEA B</t>
  </si>
  <si>
    <t>IDEA Preschool</t>
  </si>
  <si>
    <t>Shelby County</t>
  </si>
  <si>
    <t>State Totals</t>
  </si>
  <si>
    <t>LEA Total Award 
(ESEA &amp; IDEA)</t>
  </si>
  <si>
    <t>State Board of Education</t>
  </si>
  <si>
    <t>Davidson County</t>
  </si>
  <si>
    <t>Montgomery County</t>
  </si>
  <si>
    <t>Title IV</t>
  </si>
  <si>
    <t>Total</t>
  </si>
  <si>
    <t>West Tennessee School for the Deaf</t>
  </si>
  <si>
    <t>West Carroll Sp Dist</t>
  </si>
  <si>
    <t>Tullahoma</t>
  </si>
  <si>
    <t>Trenton</t>
  </si>
  <si>
    <t>Tennessee State Board of Education</t>
  </si>
  <si>
    <t>986</t>
  </si>
  <si>
    <t>Tennessee School for the Deaf</t>
  </si>
  <si>
    <t>Tennessee School for Blind</t>
  </si>
  <si>
    <t>Sweetwater</t>
  </si>
  <si>
    <t>South Carroll</t>
  </si>
  <si>
    <t>792</t>
  </si>
  <si>
    <t>Rogersville</t>
  </si>
  <si>
    <t>Richard City</t>
  </si>
  <si>
    <t>Paris</t>
  </si>
  <si>
    <t>Oneida</t>
  </si>
  <si>
    <t>Oak Ridge</t>
  </si>
  <si>
    <t>Newport</t>
  </si>
  <si>
    <t>Murfreesboro</t>
  </si>
  <si>
    <t>Millington Municipal Schools</t>
  </si>
  <si>
    <t>798</t>
  </si>
  <si>
    <t>Milan</t>
  </si>
  <si>
    <t>McKenzie</t>
  </si>
  <si>
    <t>Maryville</t>
  </si>
  <si>
    <t>Manchester</t>
  </si>
  <si>
    <t>Lexington</t>
  </si>
  <si>
    <t>Lebanon</t>
  </si>
  <si>
    <t>Lakeland</t>
  </si>
  <si>
    <t>797</t>
  </si>
  <si>
    <t>Kingsport</t>
  </si>
  <si>
    <t>Huntingdon Special School District</t>
  </si>
  <si>
    <t>Humboldt City Schools</t>
  </si>
  <si>
    <t>Hollow Rock - Bruceton</t>
  </si>
  <si>
    <t>Hardeman County Schools</t>
  </si>
  <si>
    <t>Greeneville</t>
  </si>
  <si>
    <t>Gibson Co Sp Dist</t>
  </si>
  <si>
    <t>Germantown</t>
  </si>
  <si>
    <t>796</t>
  </si>
  <si>
    <t>Fayetteville</t>
  </si>
  <si>
    <t>Fayette County Public Schools</t>
  </si>
  <si>
    <t>Etowah</t>
  </si>
  <si>
    <t>Elizabethton</t>
  </si>
  <si>
    <t>Dyersburg</t>
  </si>
  <si>
    <t>Dayton</t>
  </si>
  <si>
    <t>Collierville</t>
  </si>
  <si>
    <t>795</t>
  </si>
  <si>
    <t>Clinton</t>
  </si>
  <si>
    <t>Cleveland</t>
  </si>
  <si>
    <t>140</t>
  </si>
  <si>
    <t>130</t>
  </si>
  <si>
    <t>120</t>
  </si>
  <si>
    <t>110</t>
  </si>
  <si>
    <t>Bristol</t>
  </si>
  <si>
    <t>Bradford</t>
  </si>
  <si>
    <t>Bells</t>
  </si>
  <si>
    <t>Bartlett</t>
  </si>
  <si>
    <t>794</t>
  </si>
  <si>
    <t>Athens</t>
  </si>
  <si>
    <t>Arlington</t>
  </si>
  <si>
    <t>793</t>
  </si>
  <si>
    <t>Alvin C York Institute</t>
  </si>
  <si>
    <t>Alcoa</t>
  </si>
  <si>
    <t>Alamo</t>
  </si>
  <si>
    <t>985</t>
  </si>
  <si>
    <t>Amount Unpaid</t>
  </si>
  <si>
    <t>Amount Paid</t>
  </si>
  <si>
    <t>Allocation</t>
  </si>
  <si>
    <t>Organization</t>
  </si>
  <si>
    <t>Org Code</t>
  </si>
  <si>
    <t xml:space="preserve">Oak Ridge </t>
  </si>
  <si>
    <t xml:space="preserve">South Carroll </t>
  </si>
  <si>
    <t xml:space="preserve">Tullahoma </t>
  </si>
  <si>
    <t xml:space="preserve">Kingsport </t>
  </si>
  <si>
    <t>Dept Of Correction</t>
  </si>
  <si>
    <t>971</t>
  </si>
  <si>
    <t>Department Of Children's Services Education Division</t>
  </si>
  <si>
    <t>970</t>
  </si>
  <si>
    <t>Title III
Immigrant</t>
  </si>
  <si>
    <t>Title IX-A
Homless</t>
  </si>
  <si>
    <t>Final FY20 ESSA and IDEA Allocations</t>
  </si>
  <si>
    <t>2020 - Speedchart: ED00001464</t>
  </si>
  <si>
    <t>2021 - Speedchart: ED00001677</t>
  </si>
  <si>
    <r>
      <rPr>
        <b/>
        <sz val="14"/>
        <color rgb="FF000000"/>
        <rFont val="Arial"/>
      </rPr>
      <t xml:space="preserve">Allocations by Source - </t>
    </r>
    <r>
      <rPr>
        <b/>
        <sz val="14"/>
        <color rgb="FF000000"/>
        <rFont val="Arial"/>
      </rPr>
      <t>2020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Federal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CFA IDEA, Part B</t>
    </r>
  </si>
  <si>
    <t>2020 - Speedchart: ED00001466</t>
  </si>
  <si>
    <t>2021 - Speedchart: ED00001679</t>
  </si>
  <si>
    <r>
      <rPr>
        <b/>
        <sz val="14"/>
        <color rgb="FF000000"/>
        <rFont val="Arial"/>
      </rPr>
      <t xml:space="preserve">Allocations by Source - </t>
    </r>
    <r>
      <rPr>
        <b/>
        <sz val="14"/>
        <color rgb="FF000000"/>
        <rFont val="Arial"/>
      </rPr>
      <t>2020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Federal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CFA IDEA Preschool</t>
    </r>
  </si>
  <si>
    <r>
      <rPr>
        <b/>
        <sz val="14"/>
        <color rgb="FF000000"/>
        <rFont val="Arial"/>
      </rPr>
      <t xml:space="preserve">Allocations by Source - </t>
    </r>
    <r>
      <rPr>
        <b/>
        <sz val="14"/>
        <color rgb="FF000000"/>
        <rFont val="Arial"/>
      </rPr>
      <t>2020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Federal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CFA Title I-A</t>
    </r>
  </si>
  <si>
    <t>2021 - Speedchart: ED00001681</t>
  </si>
  <si>
    <t>2020 - Speedchart: ED00001523</t>
  </si>
  <si>
    <r>
      <rPr>
        <b/>
        <sz val="14"/>
        <color rgb="FF000000"/>
        <rFont val="Arial"/>
      </rPr>
      <t xml:space="preserve">Allocations by Source - </t>
    </r>
    <r>
      <rPr>
        <b/>
        <sz val="14"/>
        <color rgb="FF000000"/>
        <rFont val="Arial"/>
      </rPr>
      <t>2020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Federal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CFA Title I-A Neglected</t>
    </r>
  </si>
  <si>
    <t>2021 - Speedchart: ED00001689</t>
  </si>
  <si>
    <t>2020 - Speedchart: ED00001531</t>
  </si>
  <si>
    <r>
      <rPr>
        <b/>
        <sz val="14"/>
        <color rgb="FF000000"/>
        <rFont val="Arial"/>
      </rPr>
      <t xml:space="preserve">Allocations by Source - </t>
    </r>
    <r>
      <rPr>
        <b/>
        <sz val="14"/>
        <color rgb="FF000000"/>
        <rFont val="Arial"/>
      </rPr>
      <t>2020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Federal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CFA Title I-D LEA</t>
    </r>
  </si>
  <si>
    <t>2021 - Speedchart: ED00001688</t>
  </si>
  <si>
    <t>2020 - Speedchart: ED00001530</t>
  </si>
  <si>
    <r>
      <rPr>
        <b/>
        <sz val="14"/>
        <color rgb="FF000000"/>
        <rFont val="Arial"/>
      </rPr>
      <t xml:space="preserve">Allocations by Source - </t>
    </r>
    <r>
      <rPr>
        <b/>
        <sz val="14"/>
        <color rgb="FF000000"/>
        <rFont val="Arial"/>
      </rPr>
      <t>2020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Federal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CFA Title I-D SA</t>
    </r>
  </si>
  <si>
    <t>2021 - Speedchart: ED00001691</t>
  </si>
  <si>
    <t>2020 - Speedchart: ED00001470</t>
  </si>
  <si>
    <r>
      <rPr>
        <b/>
        <sz val="14"/>
        <color rgb="FF000000"/>
        <rFont val="Arial"/>
      </rPr>
      <t xml:space="preserve">Allocations by Source - </t>
    </r>
    <r>
      <rPr>
        <b/>
        <sz val="14"/>
        <color rgb="FF000000"/>
        <rFont val="Arial"/>
      </rPr>
      <t>2020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Federal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CFA Title II-A</t>
    </r>
  </si>
  <si>
    <t>2021 - Speedchart: ED00001699</t>
  </si>
  <si>
    <t>2020 - Speedchart: ED00001478</t>
  </si>
  <si>
    <r>
      <rPr>
        <b/>
        <sz val="14"/>
        <color rgb="FF000000"/>
        <rFont val="Arial"/>
      </rPr>
      <t xml:space="preserve">Allocations by Source - </t>
    </r>
    <r>
      <rPr>
        <b/>
        <sz val="14"/>
        <color rgb="FF000000"/>
        <rFont val="Arial"/>
      </rPr>
      <t>2020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Federal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CFA Title III-ELL</t>
    </r>
  </si>
  <si>
    <t>2021 - Speedchart: ED00001698</t>
  </si>
  <si>
    <t>2020 - Speedchart: ED00001477</t>
  </si>
  <si>
    <r>
      <rPr>
        <b/>
        <sz val="14"/>
        <color rgb="FF000000"/>
        <rFont val="Arial"/>
      </rPr>
      <t xml:space="preserve">Allocations by Source - </t>
    </r>
    <r>
      <rPr>
        <b/>
        <sz val="14"/>
        <color rgb="FF000000"/>
        <rFont val="Arial"/>
      </rPr>
      <t>2020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Federal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Title III Immigrant</t>
    </r>
  </si>
  <si>
    <t>2021 - Speedchart: N/A</t>
  </si>
  <si>
    <t>2020 - Speedchart: ED00001476</t>
  </si>
  <si>
    <r>
      <rPr>
        <b/>
        <sz val="14"/>
        <color rgb="FF000000"/>
        <rFont val="Arial"/>
      </rPr>
      <t xml:space="preserve">Allocations by Source - </t>
    </r>
    <r>
      <rPr>
        <b/>
        <sz val="14"/>
        <color rgb="FF000000"/>
        <rFont val="Arial"/>
      </rPr>
      <t>2020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Federal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CFA Title IV</t>
    </r>
  </si>
  <si>
    <t>2021 - Speedchart: ED00001703</t>
  </si>
  <si>
    <t>2020 - Speedchart: ED00001482</t>
  </si>
  <si>
    <r>
      <rPr>
        <b/>
        <sz val="14"/>
        <color rgb="FF000000"/>
        <rFont val="Arial"/>
      </rPr>
      <t xml:space="preserve">Allocations by Source - </t>
    </r>
    <r>
      <rPr>
        <b/>
        <sz val="14"/>
        <color rgb="FF000000"/>
        <rFont val="Arial"/>
      </rPr>
      <t>2020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Federal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CFA Title V</t>
    </r>
  </si>
  <si>
    <t>2021 - Speedchart: ED00001696</t>
  </si>
  <si>
    <t>2020 - Speedchart: ED00001475</t>
  </si>
  <si>
    <r>
      <rPr>
        <b/>
        <sz val="14"/>
        <color rgb="FF000000"/>
        <rFont val="Arial"/>
      </rPr>
      <t xml:space="preserve">Allocations by Source - </t>
    </r>
    <r>
      <rPr>
        <b/>
        <sz val="14"/>
        <color rgb="FF000000"/>
        <rFont val="Arial"/>
      </rPr>
      <t>2020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Federal</t>
    </r>
    <r>
      <rPr>
        <b/>
        <sz val="14"/>
        <color rgb="FF000000"/>
        <rFont val="Arial"/>
      </rPr>
      <t xml:space="preserve"> - </t>
    </r>
    <r>
      <rPr>
        <b/>
        <sz val="14"/>
        <color rgb="FF000000"/>
        <rFont val="Arial"/>
      </rPr>
      <t>Title IX McKinney-Vento</t>
    </r>
  </si>
  <si>
    <t>2021 - Speedchart: ED00001692</t>
  </si>
  <si>
    <t>2020 - Speedchart: ED00001471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</si>
</sst>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[$-10409]&quot;$&quot;#,##0.00;\(&quot;$&quot;#,##0.00\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Arial MT"/>
    </font>
    <font>
      <sz val="10"/>
      <name val="Arial MT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0"/>
      <name val="Arial MT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u/>
      <sz val="11"/>
      <color theme="2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FFFFFF"/>
      <name val="Arial"/>
    </font>
    <font>
      <b/>
      <sz val="14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1F7FB"/>
        <bgColor rgb="FFF1F7FB"/>
      </patternFill>
    </fill>
    <fill>
      <patternFill patternType="solid">
        <fgColor rgb="FFCCE2F2"/>
        <bgColor rgb="FFCCE2F2"/>
      </patternFill>
    </fill>
    <fill>
      <patternFill patternType="solid">
        <fgColor rgb="FF00467F"/>
        <bgColor rgb="FF00467F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7" fontId="3" fillId="0" borderId="0"/>
    <xf numFmtId="0" fontId="6" fillId="0" borderId="0" applyNumberFormat="0" applyFill="0" applyBorder="0" applyAlignment="0" applyProtection="0"/>
    <xf numFmtId="0" fontId="13" fillId="0" borderId="0"/>
    <xf numFmtId="0" fontId="12" fillId="0" borderId="0"/>
  </cellStyleXfs>
  <cellXfs count="72">
    <xf numFmtId="0" fontId="0" fillId="0" borderId="0" xfId="0"/>
    <xf numFmtId="7" fontId="4" fillId="0" borderId="1" xfId="2" applyFont="1" applyFill="1" applyBorder="1" applyAlignment="1" applyProtection="1">
      <alignment horizontal="left"/>
    </xf>
    <xf numFmtId="44" fontId="0" fillId="0" borderId="0" xfId="0" applyNumberFormat="1"/>
    <xf numFmtId="164" fontId="4" fillId="0" borderId="0" xfId="2" applyNumberFormat="1" applyFont="1" applyFill="1" applyBorder="1" applyAlignment="1" applyProtection="1">
      <alignment horizontal="center"/>
    </xf>
    <xf numFmtId="44" fontId="0" fillId="0" borderId="0" xfId="0" applyNumberFormat="1" applyFill="1"/>
    <xf numFmtId="0" fontId="0" fillId="0" borderId="0" xfId="0" applyFill="1"/>
    <xf numFmtId="44" fontId="0" fillId="0" borderId="0" xfId="1" applyFont="1" applyBorder="1" applyAlignment="1">
      <alignment horizontal="center"/>
    </xf>
    <xf numFmtId="0" fontId="0" fillId="0" borderId="0" xfId="0" applyBorder="1"/>
    <xf numFmtId="44" fontId="0" fillId="0" borderId="0" xfId="1" applyFont="1"/>
    <xf numFmtId="0" fontId="14" fillId="3" borderId="5" xfId="4" applyFont="1" applyFill="1" applyBorder="1" applyAlignment="1">
      <alignment horizontal="center" vertical="top" wrapText="1" readingOrder="1"/>
    </xf>
    <xf numFmtId="2" fontId="0" fillId="0" borderId="0" xfId="0" applyNumberFormat="1"/>
    <xf numFmtId="164" fontId="11" fillId="0" borderId="0" xfId="2" applyNumberFormat="1" applyFont="1" applyFill="1" applyBorder="1" applyAlignment="1" applyProtection="1">
      <alignment horizontal="right"/>
    </xf>
    <xf numFmtId="0" fontId="1" fillId="0" borderId="0" xfId="0" applyFont="1" applyAlignment="1">
      <alignment horizontal="right"/>
    </xf>
    <xf numFmtId="2" fontId="0" fillId="0" borderId="0" xfId="0" applyNumberFormat="1" applyFill="1" applyBorder="1"/>
    <xf numFmtId="0" fontId="14" fillId="0" borderId="0" xfId="4" applyFont="1" applyFill="1" applyBorder="1" applyAlignment="1">
      <alignment horizontal="center" vertical="top" wrapText="1" readingOrder="1"/>
    </xf>
    <xf numFmtId="2" fontId="0" fillId="0" borderId="0" xfId="0" applyNumberFormat="1" applyBorder="1"/>
    <xf numFmtId="44" fontId="5" fillId="0" borderId="9" xfId="0" applyNumberFormat="1" applyFont="1" applyBorder="1"/>
    <xf numFmtId="0" fontId="0" fillId="0" borderId="12" xfId="0" applyBorder="1"/>
    <xf numFmtId="44" fontId="0" fillId="0" borderId="12" xfId="0" applyNumberFormat="1" applyBorder="1"/>
    <xf numFmtId="44" fontId="5" fillId="0" borderId="14" xfId="0" applyNumberFormat="1" applyFont="1" applyBorder="1"/>
    <xf numFmtId="2" fontId="5" fillId="0" borderId="13" xfId="0" applyNumberFormat="1" applyFont="1" applyBorder="1"/>
    <xf numFmtId="7" fontId="8" fillId="0" borderId="10" xfId="2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44" fontId="0" fillId="0" borderId="0" xfId="1" applyNumberFormat="1" applyFont="1" applyFill="1" applyBorder="1"/>
    <xf numFmtId="44" fontId="5" fillId="0" borderId="9" xfId="0" applyNumberFormat="1" applyFont="1" applyFill="1" applyBorder="1"/>
    <xf numFmtId="44" fontId="5" fillId="0" borderId="10" xfId="0" applyNumberFormat="1" applyFont="1" applyFill="1" applyBorder="1"/>
    <xf numFmtId="0" fontId="15" fillId="2" borderId="2" xfId="3" applyFont="1" applyFill="1" applyBorder="1" applyAlignment="1">
      <alignment horizontal="center" vertical="center"/>
    </xf>
    <xf numFmtId="0" fontId="15" fillId="2" borderId="3" xfId="3" applyFont="1" applyFill="1" applyBorder="1" applyAlignment="1">
      <alignment horizontal="center" vertical="center"/>
    </xf>
    <xf numFmtId="0" fontId="16" fillId="0" borderId="0" xfId="4" applyFont="1"/>
    <xf numFmtId="7" fontId="16" fillId="0" borderId="0" xfId="4" applyNumberFormat="1" applyFont="1"/>
    <xf numFmtId="164" fontId="17" fillId="3" borderId="5" xfId="4" applyNumberFormat="1" applyFont="1" applyFill="1" applyBorder="1" applyAlignment="1">
      <alignment horizontal="right" vertical="top" wrapText="1" readingOrder="1"/>
    </xf>
    <xf numFmtId="164" fontId="17" fillId="4" borderId="5" xfId="4" applyNumberFormat="1" applyFont="1" applyFill="1" applyBorder="1" applyAlignment="1">
      <alignment horizontal="right" vertical="top" wrapText="1" readingOrder="1"/>
    </xf>
    <xf numFmtId="0" fontId="17" fillId="4" borderId="5" xfId="4" applyFont="1" applyFill="1" applyBorder="1" applyAlignment="1">
      <alignment horizontal="left" vertical="top" wrapText="1" readingOrder="1"/>
    </xf>
    <xf numFmtId="0" fontId="17" fillId="4" borderId="5" xfId="4" applyFont="1" applyFill="1" applyBorder="1" applyAlignment="1">
      <alignment horizontal="center" vertical="top" wrapText="1" readingOrder="1"/>
    </xf>
    <xf numFmtId="0" fontId="17" fillId="3" borderId="5" xfId="4" applyFont="1" applyFill="1" applyBorder="1" applyAlignment="1">
      <alignment horizontal="left" vertical="top" wrapText="1" readingOrder="1"/>
    </xf>
    <xf numFmtId="0" fontId="17" fillId="3" borderId="5" xfId="4" applyFont="1" applyFill="1" applyBorder="1" applyAlignment="1">
      <alignment horizontal="center" vertical="top" wrapText="1" readingOrder="1"/>
    </xf>
    <xf numFmtId="0" fontId="19" fillId="5" borderId="5" xfId="4" applyFont="1" applyFill="1" applyBorder="1" applyAlignment="1">
      <alignment horizontal="right" vertical="top" wrapText="1" readingOrder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8" fillId="3" borderId="5" xfId="4" applyFont="1" applyFill="1" applyBorder="1" applyAlignment="1">
      <alignment horizontal="right" vertical="top" wrapText="1" readingOrder="1"/>
    </xf>
    <xf numFmtId="0" fontId="16" fillId="0" borderId="6" xfId="4" applyFont="1" applyBorder="1" applyAlignment="1">
      <alignment vertical="top" wrapText="1"/>
    </xf>
    <xf numFmtId="0" fontId="20" fillId="0" borderId="0" xfId="4" applyFont="1" applyAlignment="1">
      <alignment horizontal="left" wrapText="1" readingOrder="1"/>
    </xf>
    <xf numFmtId="0" fontId="16" fillId="0" borderId="0" xfId="4" applyFont="1"/>
    <xf numFmtId="0" fontId="19" fillId="5" borderId="5" xfId="4" applyFont="1" applyFill="1" applyBorder="1" applyAlignment="1">
      <alignment horizontal="center" vertical="top" wrapText="1" readingOrder="1"/>
    </xf>
    <xf numFmtId="0" fontId="16" fillId="5" borderId="7" xfId="4" applyFont="1" applyFill="1" applyBorder="1" applyAlignment="1">
      <alignment vertical="top" wrapText="1"/>
    </xf>
    <xf numFmtId="0" fontId="19" fillId="5" borderId="5" xfId="4" applyFont="1" applyFill="1" applyBorder="1" applyAlignment="1">
      <alignment horizontal="left" vertical="top" wrapText="1" readingOrder="1"/>
    </xf>
    <xf numFmtId="0" fontId="16" fillId="0" borderId="8" xfId="4" applyFont="1" applyBorder="1" applyAlignment="1">
      <alignment vertical="top" wrapText="1"/>
    </xf>
    <xf numFmtId="0" fontId="20" fillId="0" borderId="0" xfId="0" applyFont="1" applyAlignment="1">
      <alignment horizontal="left" wrapText="1" readingOrder="1"/>
    </xf>
    <xf numFmtId="0" fontId="16" fillId="0" borderId="0" xfId="0" applyFont="1"/>
    <xf numFmtId="0" fontId="16" fillId="0" borderId="0" xfId="0" applyFont="1"/>
    <xf numFmtId="0" fontId="19" fillId="5" borderId="5" xfId="0" applyFont="1" applyFill="1" applyBorder="1" applyAlignment="1">
      <alignment horizontal="center" vertical="top" wrapText="1" readingOrder="1"/>
    </xf>
    <xf numFmtId="0" fontId="19" fillId="5" borderId="5" xfId="0" applyFont="1" applyFill="1" applyBorder="1" applyAlignment="1">
      <alignment horizontal="left" vertical="top" wrapText="1" readingOrder="1"/>
    </xf>
    <xf numFmtId="0" fontId="16" fillId="0" borderId="8" xfId="0" applyFont="1" applyBorder="1" applyAlignment="1">
      <alignment vertical="top" wrapText="1"/>
    </xf>
    <xf numFmtId="0" fontId="16" fillId="0" borderId="6" xfId="0" applyFont="1" applyBorder="1" applyAlignment="1">
      <alignment vertical="top" wrapText="1"/>
    </xf>
    <xf numFmtId="0" fontId="16" fillId="5" borderId="7" xfId="0" applyFont="1" applyFill="1" applyBorder="1" applyAlignment="1">
      <alignment vertical="top" wrapText="1"/>
    </xf>
    <xf numFmtId="0" fontId="19" fillId="5" borderId="5" xfId="0" applyFont="1" applyFill="1" applyBorder="1" applyAlignment="1">
      <alignment horizontal="right" vertical="top" wrapText="1" readingOrder="1"/>
    </xf>
    <xf numFmtId="0" fontId="19" fillId="5" borderId="5" xfId="0" applyFont="1" applyFill="1" applyBorder="1" applyAlignment="1">
      <alignment horizontal="center" vertical="top" wrapText="1" readingOrder="1"/>
    </xf>
    <xf numFmtId="0" fontId="17" fillId="3" borderId="5" xfId="0" applyFont="1" applyFill="1" applyBorder="1" applyAlignment="1">
      <alignment horizontal="center" vertical="top" wrapText="1" readingOrder="1"/>
    </xf>
    <xf numFmtId="0" fontId="17" fillId="3" borderId="5" xfId="0" applyFont="1" applyFill="1" applyBorder="1" applyAlignment="1">
      <alignment horizontal="left" vertical="top" wrapText="1" readingOrder="1"/>
    </xf>
    <xf numFmtId="164" fontId="17" fillId="3" borderId="5" xfId="0" applyNumberFormat="1" applyFont="1" applyFill="1" applyBorder="1" applyAlignment="1">
      <alignment horizontal="right" vertical="top" wrapText="1" readingOrder="1"/>
    </xf>
    <xf numFmtId="7" fontId="16" fillId="0" borderId="0" xfId="0" applyNumberFormat="1" applyFont="1" applyAlignment="1">
      <alignment vertical="top"/>
    </xf>
    <xf numFmtId="0" fontId="17" fillId="4" borderId="5" xfId="0" applyFont="1" applyFill="1" applyBorder="1" applyAlignment="1">
      <alignment horizontal="center" vertical="top" wrapText="1" readingOrder="1"/>
    </xf>
    <xf numFmtId="0" fontId="17" fillId="4" borderId="5" xfId="0" applyFont="1" applyFill="1" applyBorder="1" applyAlignment="1">
      <alignment horizontal="left" vertical="top" wrapText="1" readingOrder="1"/>
    </xf>
    <xf numFmtId="164" fontId="17" fillId="4" borderId="5" xfId="0" applyNumberFormat="1" applyFont="1" applyFill="1" applyBorder="1" applyAlignment="1">
      <alignment horizontal="right" vertical="top" wrapText="1" readingOrder="1"/>
    </xf>
    <xf numFmtId="0" fontId="18" fillId="3" borderId="5" xfId="0" applyFont="1" applyFill="1" applyBorder="1" applyAlignment="1">
      <alignment horizontal="right" vertical="top" wrapText="1" readingOrder="1"/>
    </xf>
    <xf numFmtId="7" fontId="16" fillId="0" borderId="0" xfId="0" applyNumberFormat="1" applyFont="1"/>
    <xf numFmtId="0" fontId="18" fillId="4" borderId="5" xfId="0" applyFont="1" applyFill="1" applyBorder="1" applyAlignment="1">
      <alignment horizontal="right" vertical="top" wrapText="1" readingOrder="1"/>
    </xf>
  </cellXfs>
  <cellStyles count="6">
    <cellStyle name="Currency" xfId="1" builtinId="4"/>
    <cellStyle name="Hyperlink" xfId="3" builtinId="8"/>
    <cellStyle name="Normal" xfId="0" builtinId="0"/>
    <cellStyle name="Normal 2" xfId="4" xr:uid="{DE494C7E-56B4-49E6-9627-6368BA13711D}"/>
    <cellStyle name="Normal 3" xfId="5" xr:uid="{9CBE259F-5194-4E90-AC4B-ECCD92DF3AE5}"/>
    <cellStyle name="Normal_05T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1"/>
  <sheetViews>
    <sheetView tabSelected="1" topLeftCell="D1" workbookViewId="0">
      <selection activeCell="K155" sqref="K155"/>
    </sheetView>
  </sheetViews>
  <sheetFormatPr defaultRowHeight="15"/>
  <cols>
    <col min="1" max="1" width="26.7109375" bestFit="1" customWidth="1"/>
    <col min="2" max="2" width="5.5703125" style="10" bestFit="1" customWidth="1"/>
    <col min="3" max="3" width="16.28515625" bestFit="1" customWidth="1"/>
    <col min="4" max="4" width="18.140625" bestFit="1" customWidth="1"/>
    <col min="5" max="5" width="14.28515625" bestFit="1" customWidth="1"/>
    <col min="6" max="6" width="15.28515625" bestFit="1" customWidth="1"/>
    <col min="7" max="7" width="14.28515625" bestFit="1" customWidth="1"/>
    <col min="8" max="8" width="14.28515625" customWidth="1"/>
    <col min="9" max="9" width="15.28515625" bestFit="1" customWidth="1"/>
    <col min="10" max="10" width="14.28515625" bestFit="1" customWidth="1"/>
    <col min="11" max="11" width="14.28515625" customWidth="1"/>
    <col min="12" max="13" width="18.7109375" style="5" customWidth="1"/>
    <col min="14" max="14" width="18.7109375" customWidth="1"/>
    <col min="17" max="17" width="10.85546875" customWidth="1"/>
  </cols>
  <sheetData>
    <row r="1" spans="1:14" ht="23.25">
      <c r="A1" s="42" t="s">
        <v>334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30">
      <c r="A3" s="22" t="s">
        <v>238</v>
      </c>
      <c r="B3" s="23" t="s">
        <v>239</v>
      </c>
      <c r="C3" s="26" t="s">
        <v>241</v>
      </c>
      <c r="D3" s="24" t="s">
        <v>242</v>
      </c>
      <c r="E3" s="24" t="s">
        <v>243</v>
      </c>
      <c r="F3" s="24" t="s">
        <v>240</v>
      </c>
      <c r="G3" s="24" t="s">
        <v>244</v>
      </c>
      <c r="H3" s="27" t="s">
        <v>332</v>
      </c>
      <c r="I3" s="24" t="s">
        <v>254</v>
      </c>
      <c r="J3" s="24" t="s">
        <v>245</v>
      </c>
      <c r="K3" s="27" t="s">
        <v>333</v>
      </c>
      <c r="L3" s="31" t="s">
        <v>246</v>
      </c>
      <c r="M3" s="32" t="s">
        <v>247</v>
      </c>
      <c r="N3" s="25" t="s">
        <v>250</v>
      </c>
    </row>
    <row r="4" spans="1:14">
      <c r="B4" s="13"/>
      <c r="N4" s="17"/>
    </row>
    <row r="5" spans="1:14">
      <c r="A5" s="1" t="s">
        <v>0</v>
      </c>
      <c r="B5" s="14" t="s">
        <v>318</v>
      </c>
      <c r="C5" s="8">
        <f>IFERROR(VLOOKUP(B5,'Title I-A '!A:J,9,FALSE),"")</f>
        <v>7429429</v>
      </c>
      <c r="D5" s="8" t="str">
        <f>IFERROR(VLOOKUP(B5,'Title I-A Neglected '!A:J,9,FALSE),"")</f>
        <v/>
      </c>
      <c r="E5" s="11" t="str">
        <f>IFERROR(VLOOKUP(B5,'Title I-D LEA '!A:J,9,FALSE),"")</f>
        <v/>
      </c>
      <c r="F5" s="2">
        <f>IFERROR(VLOOKUP(B5,'Title II-A '!A:J,9,FALSE),"")</f>
        <v>722368.08</v>
      </c>
      <c r="G5" s="6">
        <f>IFERROR(VLOOKUP(B5,'Title III '!A:J,9,FALSE),"")</f>
        <v>54393.850000000006</v>
      </c>
      <c r="H5" s="6" t="str">
        <f>IFERROR(VLOOKUP(B5,'III-A Immigrant'!A:J,9,FALSE),"")</f>
        <v/>
      </c>
      <c r="I5" s="6">
        <f>IFERROR(VLOOKUP(B5,'Title IV '!A:J,9,FALSE),"")</f>
        <v>550459</v>
      </c>
      <c r="J5" s="4" t="str">
        <f>IFERROR(VLOOKUP(B5,'Title V '!A:J,9,FALSE),"")</f>
        <v/>
      </c>
      <c r="K5" s="4" t="str">
        <f>IFERROR(VLOOKUP(B5,'Title IX-A Homless'!A:J,9,FALSE),"")</f>
        <v/>
      </c>
      <c r="L5" s="28">
        <f>IFERROR(VLOOKUP('Allocation Summary'!B5,'IDEA Part B FY20'!$A$4:$I$151,9,FALSE),"")</f>
        <v>2487160</v>
      </c>
      <c r="M5" s="28">
        <f>IFERROR(VLOOKUP(B5,'IDEA Preschool FY20'!$A$4:$I$147,9,FALSE),"")</f>
        <v>26020</v>
      </c>
      <c r="N5" s="18">
        <f t="shared" ref="N5:N36" si="0">SUM(C5:M5)</f>
        <v>11269829.93</v>
      </c>
    </row>
    <row r="6" spans="1:14">
      <c r="A6" s="1" t="s">
        <v>317</v>
      </c>
      <c r="B6" s="14" t="s">
        <v>1</v>
      </c>
      <c r="C6" s="8">
        <f>IFERROR(VLOOKUP(B6,'Title I-A '!A:J,9,FALSE),"")</f>
        <v>108590</v>
      </c>
      <c r="D6" s="8" t="str">
        <f>IFERROR(VLOOKUP(B6,'Title I-A Neglected '!A:J,9,FALSE),"")</f>
        <v/>
      </c>
      <c r="E6" s="11" t="str">
        <f>IFERROR(VLOOKUP(B6,'Title I-D LEA '!A:J,9,FALSE),"")</f>
        <v/>
      </c>
      <c r="F6" s="2">
        <f>IFERROR(VLOOKUP(B6,'Title II-A '!A:J,9,FALSE),"")</f>
        <v>15854.150000000001</v>
      </c>
      <c r="G6" s="6">
        <f>IFERROR(VLOOKUP(B6,'Title III '!A:J,9,FALSE),"")</f>
        <v>13767.18</v>
      </c>
      <c r="H6" s="6" t="str">
        <f>IFERROR(VLOOKUP(B6,'III-A Immigrant'!A:J,9,FALSE),"")</f>
        <v/>
      </c>
      <c r="I6" s="6">
        <f>IFERROR(VLOOKUP(B6,'Title IV '!A:J,9,FALSE),"")</f>
        <v>10000</v>
      </c>
      <c r="J6" s="4" t="str">
        <f>IFERROR(VLOOKUP(B6,'Title V '!A:J,9,FALSE),"")</f>
        <v/>
      </c>
      <c r="K6" s="4" t="str">
        <f>IFERROR(VLOOKUP(B6,'Title IX-A Homless'!A:J,9,FALSE),"")</f>
        <v/>
      </c>
      <c r="L6" s="28">
        <f>IFERROR(VLOOKUP('Allocation Summary'!B6,'IDEA Part B FY20'!$A$4:$I$151,9,FALSE),"")</f>
        <v>137364</v>
      </c>
      <c r="M6" s="28">
        <f>IFERROR(VLOOKUP(B6,'IDEA Preschool FY20'!$A$4:$I$147,9,FALSE),"")</f>
        <v>16030</v>
      </c>
      <c r="N6" s="18">
        <f t="shared" si="0"/>
        <v>301605.32999999996</v>
      </c>
    </row>
    <row r="7" spans="1:14">
      <c r="A7" s="1" t="s">
        <v>316</v>
      </c>
      <c r="B7" s="14" t="s">
        <v>2</v>
      </c>
      <c r="C7" s="8">
        <f>IFERROR(VLOOKUP(B7,'Title I-A '!A:J,9,FALSE),"")</f>
        <v>298617</v>
      </c>
      <c r="D7" s="8" t="str">
        <f>IFERROR(VLOOKUP(B7,'Title I-A Neglected '!A:J,9,FALSE),"")</f>
        <v/>
      </c>
      <c r="E7" s="11" t="str">
        <f>IFERROR(VLOOKUP(B7,'Title I-D LEA '!A:J,9,FALSE),"")</f>
        <v/>
      </c>
      <c r="F7" s="2">
        <f>IFERROR(VLOOKUP(B7,'Title II-A '!A:J,9,FALSE),"")</f>
        <v>44396.509999999995</v>
      </c>
      <c r="G7" s="6">
        <f>IFERROR(VLOOKUP(B7,'Title III '!A:J,9,FALSE),"")</f>
        <v>11202.7</v>
      </c>
      <c r="H7" s="6" t="str">
        <f>IFERROR(VLOOKUP(B7,'III-A Immigrant'!A:J,9,FALSE),"")</f>
        <v/>
      </c>
      <c r="I7" s="6">
        <f>IFERROR(VLOOKUP(B7,'Title IV '!A:J,9,FALSE),"")</f>
        <v>22135</v>
      </c>
      <c r="J7" s="4" t="str">
        <f>IFERROR(VLOOKUP(B7,'Title V '!A:J,9,FALSE),"")</f>
        <v/>
      </c>
      <c r="K7" s="4" t="str">
        <f>IFERROR(VLOOKUP(B7,'Title IX-A Homless'!A:J,9,FALSE),"")</f>
        <v/>
      </c>
      <c r="L7" s="28">
        <f>IFERROR(VLOOKUP('Allocation Summary'!B7,'IDEA Part B FY20'!$A$4:$I$151,9,FALSE),"")</f>
        <v>387890</v>
      </c>
      <c r="M7" s="28">
        <f>IFERROR(VLOOKUP(B7,'IDEA Preschool FY20'!$A$4:$I$147,9,FALSE),"")</f>
        <v>9896</v>
      </c>
      <c r="N7" s="18">
        <f t="shared" si="0"/>
        <v>774137.21</v>
      </c>
    </row>
    <row r="8" spans="1:14">
      <c r="A8" s="1" t="s">
        <v>3</v>
      </c>
      <c r="B8" s="14" t="s">
        <v>4</v>
      </c>
      <c r="C8" s="8">
        <f>IFERROR(VLOOKUP(B8,'Title I-A '!A:J,9,FALSE),"")</f>
        <v>1634925</v>
      </c>
      <c r="D8" s="8">
        <f>IFERROR(VLOOKUP(B8,'Title I-A Neglected '!A:J,9,FALSE),"")</f>
        <v>53815</v>
      </c>
      <c r="E8" s="11" t="str">
        <f>IFERROR(VLOOKUP(B8,'Title I-D LEA '!A:J,9,FALSE),"")</f>
        <v/>
      </c>
      <c r="F8" s="2">
        <f>IFERROR(VLOOKUP(B8,'Title II-A '!A:J,9,FALSE),"")</f>
        <v>235167.40000000002</v>
      </c>
      <c r="G8" s="6">
        <f>IFERROR(VLOOKUP(B8,'Title III '!A:J,9,FALSE),"")</f>
        <v>0</v>
      </c>
      <c r="H8" s="6" t="str">
        <f>IFERROR(VLOOKUP(B8,'III-A Immigrant'!A:J,9,FALSE),"")</f>
        <v/>
      </c>
      <c r="I8" s="6">
        <f>IFERROR(VLOOKUP(B8,'Title IV '!A:J,9,FALSE),"")</f>
        <v>125129</v>
      </c>
      <c r="J8" s="4" t="str">
        <f>IFERROR(VLOOKUP(B8,'Title V '!A:J,9,FALSE),"")</f>
        <v/>
      </c>
      <c r="K8" s="4" t="str">
        <f>IFERROR(VLOOKUP(B8,'Title IX-A Homless'!A:J,9,FALSE),"")</f>
        <v/>
      </c>
      <c r="L8" s="28">
        <f>IFERROR(VLOOKUP('Allocation Summary'!B8,'IDEA Part B FY20'!$A$4:$I$151,9,FALSE),"")</f>
        <v>1508935</v>
      </c>
      <c r="M8" s="28">
        <f>IFERROR(VLOOKUP(B8,'IDEA Preschool FY20'!$A$4:$I$147,9,FALSE),"")</f>
        <v>85222</v>
      </c>
      <c r="N8" s="18">
        <f t="shared" si="0"/>
        <v>3643193.4</v>
      </c>
    </row>
    <row r="9" spans="1:14">
      <c r="A9" s="1" t="s">
        <v>313</v>
      </c>
      <c r="B9" s="14" t="s">
        <v>314</v>
      </c>
      <c r="C9" s="8">
        <f>IFERROR(VLOOKUP(B9,'Title I-A '!A:J,9,FALSE),"")</f>
        <v>1033188</v>
      </c>
      <c r="D9" s="8" t="str">
        <f>IFERROR(VLOOKUP(B9,'Title I-A Neglected '!A:J,9,FALSE),"")</f>
        <v/>
      </c>
      <c r="E9" s="11" t="str">
        <f>IFERROR(VLOOKUP(B9,'Title I-D LEA '!A:J,9,FALSE),"")</f>
        <v/>
      </c>
      <c r="F9" s="2">
        <f>IFERROR(VLOOKUP(B9,'Title II-A '!A:J,9,FALSE),"")</f>
        <v>45888.02</v>
      </c>
      <c r="G9" s="6">
        <f>IFERROR(VLOOKUP(B9,'Title III '!A:J,9,FALSE),"")</f>
        <v>0</v>
      </c>
      <c r="H9" s="6" t="str">
        <f>IFERROR(VLOOKUP(B9,'III-A Immigrant'!A:J,9,FALSE),"")</f>
        <v/>
      </c>
      <c r="I9" s="6">
        <f>IFERROR(VLOOKUP(B9,'Title IV '!A:J,9,FALSE),"")</f>
        <v>76559</v>
      </c>
      <c r="J9" s="4" t="str">
        <f>IFERROR(VLOOKUP(B9,'Title V '!A:J,9,FALSE),"")</f>
        <v/>
      </c>
      <c r="K9" s="4" t="str">
        <f>IFERROR(VLOOKUP(B9,'Title IX-A Homless'!A:J,9,FALSE),"")</f>
        <v/>
      </c>
      <c r="L9" s="28">
        <f>IFERROR(VLOOKUP('Allocation Summary'!B9,'IDEA Part B FY20'!$A$4:$I$151,9,FALSE),"")</f>
        <v>857059</v>
      </c>
      <c r="M9" s="28">
        <f>IFERROR(VLOOKUP(B9,'IDEA Preschool FY20'!$A$4:$I$147,9,FALSE),"")</f>
        <v>9783</v>
      </c>
      <c r="N9" s="18">
        <f t="shared" si="0"/>
        <v>2022477.02</v>
      </c>
    </row>
    <row r="10" spans="1:14">
      <c r="A10" s="1" t="s">
        <v>312</v>
      </c>
      <c r="B10" s="14" t="s">
        <v>5</v>
      </c>
      <c r="C10" s="8">
        <f>IFERROR(VLOOKUP(B10,'Title I-A '!A:J,9,FALSE),"")</f>
        <v>694245</v>
      </c>
      <c r="D10" s="8" t="str">
        <f>IFERROR(VLOOKUP(B10,'Title I-A Neglected '!A:J,9,FALSE),"")</f>
        <v/>
      </c>
      <c r="E10" s="11" t="str">
        <f>IFERROR(VLOOKUP(B10,'Title I-D LEA '!A:J,9,FALSE),"")</f>
        <v/>
      </c>
      <c r="F10" s="2">
        <f>IFERROR(VLOOKUP(B10,'Title II-A '!A:J,9,FALSE),"")</f>
        <v>79814.489999999991</v>
      </c>
      <c r="G10" s="6">
        <f>IFERROR(VLOOKUP(B10,'Title III '!A:J,9,FALSE),"")</f>
        <v>0</v>
      </c>
      <c r="H10" s="6" t="str">
        <f>IFERROR(VLOOKUP(B10,'III-A Immigrant'!A:J,9,FALSE),"")</f>
        <v/>
      </c>
      <c r="I10" s="6">
        <f>IFERROR(VLOOKUP(B10,'Title IV '!A:J,9,FALSE),"")</f>
        <v>51447</v>
      </c>
      <c r="J10" s="4">
        <f>IFERROR(VLOOKUP(B10,'Title V '!A:J,9,FALSE),"")</f>
        <v>30748.32</v>
      </c>
      <c r="K10" s="4" t="str">
        <f>IFERROR(VLOOKUP(B10,'Title IX-A Homless'!A:J,9,FALSE),"")</f>
        <v/>
      </c>
      <c r="L10" s="28">
        <f>IFERROR(VLOOKUP('Allocation Summary'!B10,'IDEA Part B FY20'!$A$4:$I$151,9,FALSE),"")</f>
        <v>414328</v>
      </c>
      <c r="M10" s="28">
        <f>IFERROR(VLOOKUP(B10,'IDEA Preschool FY20'!$A$4:$I$147,9,FALSE),"")</f>
        <v>20436</v>
      </c>
      <c r="N10" s="18">
        <f t="shared" si="0"/>
        <v>1291018.81</v>
      </c>
    </row>
    <row r="11" spans="1:14">
      <c r="A11" s="1" t="s">
        <v>310</v>
      </c>
      <c r="B11" s="14" t="s">
        <v>311</v>
      </c>
      <c r="C11" s="8">
        <f>IFERROR(VLOOKUP(B11,'Title I-A '!A:J,9,FALSE),"")</f>
        <v>2565469</v>
      </c>
      <c r="D11" s="8">
        <f>IFERROR(VLOOKUP(B11,'Title I-A Neglected '!A:J,9,FALSE),"")</f>
        <v>923726</v>
      </c>
      <c r="E11" s="11">
        <f>IFERROR(VLOOKUP(B11,'Title I-D LEA '!A:J,9,FALSE),"")</f>
        <v>42791.57</v>
      </c>
      <c r="F11" s="2">
        <f>IFERROR(VLOOKUP(B11,'Title II-A '!A:J,9,FALSE),"")</f>
        <v>241235.52</v>
      </c>
      <c r="G11" s="6">
        <f>IFERROR(VLOOKUP(B11,'Title III '!A:J,9,FALSE),"")</f>
        <v>17276.46</v>
      </c>
      <c r="H11" s="6" t="str">
        <f>IFERROR(VLOOKUP(B11,'III-A Immigrant'!A:J,9,FALSE),"")</f>
        <v/>
      </c>
      <c r="I11" s="6">
        <f>IFERROR(VLOOKUP(B11,'Title IV '!A:J,9,FALSE),"")</f>
        <v>258526</v>
      </c>
      <c r="J11" s="4" t="str">
        <f>IFERROR(VLOOKUP(B11,'Title V '!A:J,9,FALSE),"")</f>
        <v/>
      </c>
      <c r="K11" s="4" t="str">
        <f>IFERROR(VLOOKUP(B11,'Title IX-A Homless'!A:J,9,FALSE),"")</f>
        <v/>
      </c>
      <c r="L11" s="28">
        <f>IFERROR(VLOOKUP('Allocation Summary'!B11,'IDEA Part B FY20'!$A$4:$I$151,9,FALSE),"")</f>
        <v>1899636</v>
      </c>
      <c r="M11" s="28">
        <f>IFERROR(VLOOKUP(B11,'IDEA Preschool FY20'!$A$4:$I$147,9,FALSE),"")</f>
        <v>32613</v>
      </c>
      <c r="N11" s="18">
        <f t="shared" si="0"/>
        <v>5981273.5499999998</v>
      </c>
    </row>
    <row r="12" spans="1:14">
      <c r="A12" s="1" t="s">
        <v>6</v>
      </c>
      <c r="B12" s="14" t="s">
        <v>7</v>
      </c>
      <c r="C12" s="8">
        <f>IFERROR(VLOOKUP(B12,'Title I-A '!A:J,9,FALSE),"")</f>
        <v>2025017</v>
      </c>
      <c r="D12" s="8" t="str">
        <f>IFERROR(VLOOKUP(B12,'Title I-A Neglected '!A:J,9,FALSE),"")</f>
        <v/>
      </c>
      <c r="E12" s="11">
        <f>IFERROR(VLOOKUP(B12,'Title I-D LEA '!A:J,9,FALSE),"")</f>
        <v>19298.16</v>
      </c>
      <c r="F12" s="2">
        <f>IFERROR(VLOOKUP(B12,'Title II-A '!A:J,9,FALSE),"")</f>
        <v>301401.3</v>
      </c>
      <c r="G12" s="6">
        <f>IFERROR(VLOOKUP(B12,'Title III '!A:J,9,FALSE),"")</f>
        <v>92995.94</v>
      </c>
      <c r="H12" s="6" t="str">
        <f>IFERROR(VLOOKUP(B12,'III-A Immigrant'!A:J,9,FALSE),"")</f>
        <v/>
      </c>
      <c r="I12" s="6">
        <f>IFERROR(VLOOKUP(B12,'Title IV '!A:J,9,FALSE),"")</f>
        <v>150044</v>
      </c>
      <c r="J12" s="4">
        <f>IFERROR(VLOOKUP(B12,'Title V '!A:J,9,FALSE),"")</f>
        <v>163290.26999999999</v>
      </c>
      <c r="K12" s="4">
        <f>IFERROR(VLOOKUP(B12,'Title IX-A Homless'!A:J,9,FALSE),"")</f>
        <v>28000</v>
      </c>
      <c r="L12" s="28">
        <f>IFERROR(VLOOKUP('Allocation Summary'!B12,'IDEA Part B FY20'!$A$4:$I$151,9,FALSE),"")</f>
        <v>1831678</v>
      </c>
      <c r="M12" s="28">
        <f>IFERROR(VLOOKUP(B12,'IDEA Preschool FY20'!$A$4:$I$147,9,FALSE),"")</f>
        <v>43107</v>
      </c>
      <c r="N12" s="18">
        <f t="shared" si="0"/>
        <v>4654831.67</v>
      </c>
    </row>
    <row r="13" spans="1:14">
      <c r="A13" s="1" t="s">
        <v>309</v>
      </c>
      <c r="B13" s="14" t="s">
        <v>8</v>
      </c>
      <c r="C13" s="8">
        <f>IFERROR(VLOOKUP(B13,'Title I-A '!A:J,9,FALSE),"")</f>
        <v>102385</v>
      </c>
      <c r="D13" s="8" t="str">
        <f>IFERROR(VLOOKUP(B13,'Title I-A Neglected '!A:J,9,FALSE),"")</f>
        <v/>
      </c>
      <c r="E13" s="11" t="str">
        <f>IFERROR(VLOOKUP(B13,'Title I-D LEA '!A:J,9,FALSE),"")</f>
        <v/>
      </c>
      <c r="F13" s="2">
        <f>IFERROR(VLOOKUP(B13,'Title II-A '!A:J,9,FALSE),"")</f>
        <v>13624.56</v>
      </c>
      <c r="G13" s="6">
        <f>IFERROR(VLOOKUP(B13,'Title III '!A:J,9,FALSE),"")</f>
        <v>0</v>
      </c>
      <c r="H13" s="6" t="str">
        <f>IFERROR(VLOOKUP(B13,'III-A Immigrant'!A:J,9,FALSE),"")</f>
        <v/>
      </c>
      <c r="I13" s="6">
        <f>IFERROR(VLOOKUP(B13,'Title IV '!A:J,9,FALSE),"")</f>
        <v>10000</v>
      </c>
      <c r="J13" s="4" t="str">
        <f>IFERROR(VLOOKUP(B13,'Title V '!A:J,9,FALSE),"")</f>
        <v/>
      </c>
      <c r="K13" s="4" t="str">
        <f>IFERROR(VLOOKUP(B13,'Title IX-A Homless'!A:J,9,FALSE),"")</f>
        <v/>
      </c>
      <c r="L13" s="28">
        <f>IFERROR(VLOOKUP('Allocation Summary'!B13,'IDEA Part B FY20'!$A$4:$I$151,9,FALSE),"")</f>
        <v>83915</v>
      </c>
      <c r="M13" s="28">
        <f>IFERROR(VLOOKUP(B13,'IDEA Preschool FY20'!$A$4:$I$147,9,FALSE),"")</f>
        <v>3718</v>
      </c>
      <c r="N13" s="18">
        <f t="shared" si="0"/>
        <v>213642.56</v>
      </c>
    </row>
    <row r="14" spans="1:14">
      <c r="A14" s="1" t="s">
        <v>9</v>
      </c>
      <c r="B14" s="14" t="s">
        <v>10</v>
      </c>
      <c r="C14" s="8">
        <f>IFERROR(VLOOKUP(B14,'Title I-A '!A:J,9,FALSE),"")</f>
        <v>707450</v>
      </c>
      <c r="D14" s="8" t="str">
        <f>IFERROR(VLOOKUP(B14,'Title I-A Neglected '!A:J,9,FALSE),"")</f>
        <v/>
      </c>
      <c r="E14" s="11" t="str">
        <f>IFERROR(VLOOKUP(B14,'Title I-D LEA '!A:J,9,FALSE),"")</f>
        <v/>
      </c>
      <c r="F14" s="2">
        <f>IFERROR(VLOOKUP(B14,'Title II-A '!A:J,9,FALSE),"")</f>
        <v>100575.69</v>
      </c>
      <c r="G14" s="6">
        <f>IFERROR(VLOOKUP(B14,'Title III '!A:J,9,FALSE),"")</f>
        <v>0</v>
      </c>
      <c r="H14" s="6" t="str">
        <f>IFERROR(VLOOKUP(B14,'III-A Immigrant'!A:J,9,FALSE),"")</f>
        <v/>
      </c>
      <c r="I14" s="6">
        <f>IFERROR(VLOOKUP(B14,'Title IV '!A:J,9,FALSE),"")</f>
        <v>52425</v>
      </c>
      <c r="J14" s="4">
        <f>IFERROR(VLOOKUP(B14,'Title V '!A:J,9,FALSE),"")</f>
        <v>40889.54</v>
      </c>
      <c r="K14" s="4" t="str">
        <f>IFERROR(VLOOKUP(B14,'Title IX-A Homless'!A:J,9,FALSE),"")</f>
        <v/>
      </c>
      <c r="L14" s="28">
        <f>IFERROR(VLOOKUP('Allocation Summary'!B14,'IDEA Part B FY20'!$A$4:$I$151,9,FALSE),"")</f>
        <v>559475</v>
      </c>
      <c r="M14" s="28">
        <f>IFERROR(VLOOKUP(B14,'IDEA Preschool FY20'!$A$4:$I$147,9,FALSE),"")</f>
        <v>19514</v>
      </c>
      <c r="N14" s="18">
        <f t="shared" si="0"/>
        <v>1480329.23</v>
      </c>
    </row>
    <row r="15" spans="1:14">
      <c r="A15" s="1" t="s">
        <v>11</v>
      </c>
      <c r="B15" s="14" t="s">
        <v>12</v>
      </c>
      <c r="C15" s="8">
        <f>IFERROR(VLOOKUP(B15,'Title I-A '!A:J,9,FALSE),"")</f>
        <v>572812</v>
      </c>
      <c r="D15" s="8" t="str">
        <f>IFERROR(VLOOKUP(B15,'Title I-A Neglected '!A:J,9,FALSE),"")</f>
        <v/>
      </c>
      <c r="E15" s="11" t="str">
        <f>IFERROR(VLOOKUP(B15,'Title I-D LEA '!A:J,9,FALSE),"")</f>
        <v/>
      </c>
      <c r="F15" s="2">
        <f>IFERROR(VLOOKUP(B15,'Title II-A '!A:J,9,FALSE),"")</f>
        <v>74675.240000000005</v>
      </c>
      <c r="G15" s="6">
        <f>IFERROR(VLOOKUP(B15,'Title III '!A:J,9,FALSE),"")</f>
        <v>0</v>
      </c>
      <c r="H15" s="6" t="str">
        <f>IFERROR(VLOOKUP(B15,'III-A Immigrant'!A:J,9,FALSE),"")</f>
        <v/>
      </c>
      <c r="I15" s="6">
        <f>IFERROR(VLOOKUP(B15,'Title IV '!A:J,9,FALSE),"")</f>
        <v>42450</v>
      </c>
      <c r="J15" s="4">
        <f>IFERROR(VLOOKUP(B15,'Title V '!A:J,9,FALSE),"")</f>
        <v>32431.27</v>
      </c>
      <c r="K15" s="4" t="str">
        <f>IFERROR(VLOOKUP(B15,'Title IX-A Homless'!A:J,9,FALSE),"")</f>
        <v/>
      </c>
      <c r="L15" s="28">
        <f>IFERROR(VLOOKUP('Allocation Summary'!B15,'IDEA Part B FY20'!$A$4:$I$151,9,FALSE),"")</f>
        <v>448216</v>
      </c>
      <c r="M15" s="28">
        <f>IFERROR(VLOOKUP(B15,'IDEA Preschool FY20'!$A$4:$I$147,9,FALSE),"")</f>
        <v>29272</v>
      </c>
      <c r="N15" s="18">
        <f t="shared" si="0"/>
        <v>1199856.51</v>
      </c>
    </row>
    <row r="16" spans="1:14">
      <c r="A16" s="1" t="s">
        <v>13</v>
      </c>
      <c r="B16" s="14" t="s">
        <v>14</v>
      </c>
      <c r="C16" s="8">
        <f>IFERROR(VLOOKUP(B16,'Title I-A '!A:J,9,FALSE),"")</f>
        <v>2351652</v>
      </c>
      <c r="D16" s="8">
        <f>IFERROR(VLOOKUP(B16,'Title I-A Neglected '!A:J,9,FALSE),"")</f>
        <v>112428</v>
      </c>
      <c r="E16" s="11">
        <f>IFERROR(VLOOKUP(B16,'Title I-D LEA '!A:J,9,FALSE),"")</f>
        <v>36918.22</v>
      </c>
      <c r="F16" s="2">
        <f>IFERROR(VLOOKUP(B16,'Title II-A '!A:J,9,FALSE),"")</f>
        <v>386101.52</v>
      </c>
      <c r="G16" s="6">
        <f>IFERROR(VLOOKUP(B16,'Title III '!A:J,9,FALSE),"")</f>
        <v>21595.57</v>
      </c>
      <c r="H16" s="6" t="str">
        <f>IFERROR(VLOOKUP(B16,'III-A Immigrant'!A:J,9,FALSE),"")</f>
        <v/>
      </c>
      <c r="I16" s="6">
        <f>IFERROR(VLOOKUP(B16,'Title IV '!A:J,9,FALSE),"")</f>
        <v>182575</v>
      </c>
      <c r="J16" s="4" t="str">
        <f>IFERROR(VLOOKUP(B16,'Title V '!A:J,9,FALSE),"")</f>
        <v/>
      </c>
      <c r="K16" s="4" t="str">
        <f>IFERROR(VLOOKUP(B16,'Title IX-A Homless'!A:J,9,FALSE),"")</f>
        <v/>
      </c>
      <c r="L16" s="28">
        <f>IFERROR(VLOOKUP('Allocation Summary'!B16,'IDEA Part B FY20'!$A$4:$I$151,9,FALSE),"")</f>
        <v>2536494</v>
      </c>
      <c r="M16" s="28">
        <f>IFERROR(VLOOKUP(B16,'IDEA Preschool FY20'!$A$4:$I$147,9,FALSE),"")</f>
        <v>101046</v>
      </c>
      <c r="N16" s="18">
        <f t="shared" si="0"/>
        <v>5728810.3100000005</v>
      </c>
    </row>
    <row r="17" spans="1:14">
      <c r="A17" s="1" t="s">
        <v>308</v>
      </c>
      <c r="B17" s="14" t="s">
        <v>15</v>
      </c>
      <c r="C17" s="8">
        <f>IFERROR(VLOOKUP(B17,'Title I-A '!A:J,9,FALSE),"")</f>
        <v>107593</v>
      </c>
      <c r="D17" s="8" t="str">
        <f>IFERROR(VLOOKUP(B17,'Title I-A Neglected '!A:J,9,FALSE),"")</f>
        <v/>
      </c>
      <c r="E17" s="11" t="str">
        <f>IFERROR(VLOOKUP(B17,'Title I-D LEA '!A:J,9,FALSE),"")</f>
        <v/>
      </c>
      <c r="F17" s="2">
        <f>IFERROR(VLOOKUP(B17,'Title II-A '!A:J,9,FALSE),"")</f>
        <v>16695.62</v>
      </c>
      <c r="G17" s="6" t="str">
        <f>IFERROR(VLOOKUP(B17,'Title III '!A:J,9,FALSE),"")</f>
        <v/>
      </c>
      <c r="H17" s="6" t="str">
        <f>IFERROR(VLOOKUP(B17,'III-A Immigrant'!A:J,9,FALSE),"")</f>
        <v/>
      </c>
      <c r="I17" s="6">
        <f>IFERROR(VLOOKUP(B17,'Title IV '!A:J,9,FALSE),"")</f>
        <v>10000</v>
      </c>
      <c r="J17" s="4" t="str">
        <f>IFERROR(VLOOKUP(B17,'Title V '!A:J,9,FALSE),"")</f>
        <v/>
      </c>
      <c r="K17" s="4" t="str">
        <f>IFERROR(VLOOKUP(B17,'Title IX-A Homless'!A:J,9,FALSE),"")</f>
        <v/>
      </c>
      <c r="L17" s="28">
        <f>IFERROR(VLOOKUP('Allocation Summary'!B17,'IDEA Part B FY20'!$A$4:$I$151,9,FALSE),"")</f>
        <v>122266</v>
      </c>
      <c r="M17" s="28">
        <f>IFERROR(VLOOKUP(B17,'IDEA Preschool FY20'!$A$4:$I$147,9,FALSE),"")</f>
        <v>5793</v>
      </c>
      <c r="N17" s="18">
        <f t="shared" si="0"/>
        <v>262347.62</v>
      </c>
    </row>
    <row r="18" spans="1:14">
      <c r="A18" s="1" t="s">
        <v>16</v>
      </c>
      <c r="B18" s="14" t="s">
        <v>17</v>
      </c>
      <c r="C18" s="8">
        <f>IFERROR(VLOOKUP(B18,'Title I-A '!A:J,9,FALSE),"")</f>
        <v>1920110</v>
      </c>
      <c r="D18" s="8">
        <f>IFERROR(VLOOKUP(B18,'Title I-A Neglected '!A:J,9,FALSE),"")</f>
        <v>16035</v>
      </c>
      <c r="E18" s="11" t="str">
        <f>IFERROR(VLOOKUP(B18,'Title I-D LEA '!A:J,9,FALSE),"")</f>
        <v/>
      </c>
      <c r="F18" s="2">
        <f>IFERROR(VLOOKUP(B18,'Title II-A '!A:J,9,FALSE),"")</f>
        <v>307199.77</v>
      </c>
      <c r="G18" s="6">
        <f>IFERROR(VLOOKUP(B18,'Title III '!A:J,9,FALSE),"")</f>
        <v>22540.38</v>
      </c>
      <c r="H18" s="6" t="str">
        <f>IFERROR(VLOOKUP(B18,'III-A Immigrant'!A:J,9,FALSE),"")</f>
        <v/>
      </c>
      <c r="I18" s="6">
        <f>IFERROR(VLOOKUP(B18,'Title IV '!A:J,9,FALSE),"")</f>
        <v>143460</v>
      </c>
      <c r="J18" s="4" t="str">
        <f>IFERROR(VLOOKUP(B18,'Title V '!A:J,9,FALSE),"")</f>
        <v/>
      </c>
      <c r="K18" s="4" t="str">
        <f>IFERROR(VLOOKUP(B18,'Title IX-A Homless'!A:J,9,FALSE),"")</f>
        <v/>
      </c>
      <c r="L18" s="28">
        <f>IFERROR(VLOOKUP('Allocation Summary'!B18,'IDEA Part B FY20'!$A$4:$I$151,9,FALSE),"")</f>
        <v>2022883</v>
      </c>
      <c r="M18" s="28">
        <f>IFERROR(VLOOKUP(B18,'IDEA Preschool FY20'!$A$4:$I$147,9,FALSE),"")</f>
        <v>74871</v>
      </c>
      <c r="N18" s="18">
        <f t="shared" si="0"/>
        <v>4507099.1500000004</v>
      </c>
    </row>
    <row r="19" spans="1:14">
      <c r="A19" s="1" t="s">
        <v>307</v>
      </c>
      <c r="B19" s="14" t="s">
        <v>18</v>
      </c>
      <c r="C19" s="8">
        <f>IFERROR(VLOOKUP(B19,'Title I-A '!A:J,9,FALSE),"")</f>
        <v>940222</v>
      </c>
      <c r="D19" s="8" t="str">
        <f>IFERROR(VLOOKUP(B19,'Title I-A Neglected '!A:J,9,FALSE),"")</f>
        <v/>
      </c>
      <c r="E19" s="11" t="str">
        <f>IFERROR(VLOOKUP(B19,'Title I-D LEA '!A:J,9,FALSE),"")</f>
        <v/>
      </c>
      <c r="F19" s="2">
        <f>IFERROR(VLOOKUP(B19,'Title II-A '!A:J,9,FALSE),"")</f>
        <v>143570.76999999999</v>
      </c>
      <c r="G19" s="6">
        <f>IFERROR(VLOOKUP(B19,'Title III '!A:J,9,FALSE),"")</f>
        <v>0</v>
      </c>
      <c r="H19" s="6" t="str">
        <f>IFERROR(VLOOKUP(B19,'III-A Immigrant'!A:J,9,FALSE),"")</f>
        <v/>
      </c>
      <c r="I19" s="6">
        <f>IFERROR(VLOOKUP(B19,'Title IV '!A:J,9,FALSE),"")</f>
        <v>69672</v>
      </c>
      <c r="J19" s="4" t="str">
        <f>IFERROR(VLOOKUP(B19,'Title V '!A:J,9,FALSE),"")</f>
        <v/>
      </c>
      <c r="K19" s="4">
        <f>IFERROR(VLOOKUP(B19,'Title IX-A Homless'!A:J,9,FALSE),"")</f>
        <v>30000</v>
      </c>
      <c r="L19" s="28">
        <f>IFERROR(VLOOKUP('Allocation Summary'!B19,'IDEA Part B FY20'!$A$4:$I$151,9,FALSE),"")</f>
        <v>820995</v>
      </c>
      <c r="M19" s="28">
        <f>IFERROR(VLOOKUP(B19,'IDEA Preschool FY20'!$A$4:$I$147,9,FALSE),"")</f>
        <v>23402</v>
      </c>
      <c r="N19" s="18">
        <f t="shared" si="0"/>
        <v>2027861.77</v>
      </c>
    </row>
    <row r="20" spans="1:14">
      <c r="A20" s="1" t="s">
        <v>19</v>
      </c>
      <c r="B20" s="14" t="s">
        <v>20</v>
      </c>
      <c r="C20" s="8">
        <f>IFERROR(VLOOKUP(B20,'Title I-A '!A:J,9,FALSE),"")</f>
        <v>2341105</v>
      </c>
      <c r="D20" s="8" t="str">
        <f>IFERROR(VLOOKUP(B20,'Title I-A Neglected '!A:J,9,FALSE),"")</f>
        <v/>
      </c>
      <c r="E20" s="11" t="str">
        <f>IFERROR(VLOOKUP(B20,'Title I-D LEA '!A:J,9,FALSE),"")</f>
        <v/>
      </c>
      <c r="F20" s="2">
        <f>IFERROR(VLOOKUP(B20,'Title II-A '!A:J,9,FALSE),"")</f>
        <v>261054.61</v>
      </c>
      <c r="G20" s="6">
        <f>IFERROR(VLOOKUP(B20,'Title III '!A:J,9,FALSE),"")</f>
        <v>0</v>
      </c>
      <c r="H20" s="6" t="str">
        <f>IFERROR(VLOOKUP(B20,'III-A Immigrant'!A:J,9,FALSE),"")</f>
        <v/>
      </c>
      <c r="I20" s="6">
        <f>IFERROR(VLOOKUP(B20,'Title IV '!A:J,9,FALSE),"")</f>
        <v>173463</v>
      </c>
      <c r="J20" s="4">
        <f>IFERROR(VLOOKUP(B20,'Title V '!A:J,9,FALSE),"")</f>
        <v>101590.48</v>
      </c>
      <c r="K20" s="4" t="str">
        <f>IFERROR(VLOOKUP(B20,'Title IX-A Homless'!A:J,9,FALSE),"")</f>
        <v/>
      </c>
      <c r="L20" s="28">
        <f>IFERROR(VLOOKUP('Allocation Summary'!B20,'IDEA Part B FY20'!$A$4:$I$151,9,FALSE),"")</f>
        <v>1354994</v>
      </c>
      <c r="M20" s="28">
        <f>IFERROR(VLOOKUP(B20,'IDEA Preschool FY20'!$A$4:$I$147,9,FALSE),"")</f>
        <v>52542</v>
      </c>
      <c r="N20" s="18">
        <f t="shared" si="0"/>
        <v>4284749.09</v>
      </c>
    </row>
    <row r="21" spans="1:14">
      <c r="A21" s="1" t="s">
        <v>21</v>
      </c>
      <c r="B21" s="14" t="s">
        <v>22</v>
      </c>
      <c r="C21" s="8">
        <f>IFERROR(VLOOKUP(B21,'Title I-A '!A:J,9,FALSE),"")</f>
        <v>444720</v>
      </c>
      <c r="D21" s="8" t="str">
        <f>IFERROR(VLOOKUP(B21,'Title I-A Neglected '!A:J,9,FALSE),"")</f>
        <v/>
      </c>
      <c r="E21" s="11" t="str">
        <f>IFERROR(VLOOKUP(B21,'Title I-D LEA '!A:J,9,FALSE),"")</f>
        <v/>
      </c>
      <c r="F21" s="2">
        <f>IFERROR(VLOOKUP(B21,'Title II-A '!A:J,9,FALSE),"")</f>
        <v>77268.069999999992</v>
      </c>
      <c r="G21" s="6">
        <f>IFERROR(VLOOKUP(B21,'Title III '!A:J,9,FALSE),"")</f>
        <v>0</v>
      </c>
      <c r="H21" s="6" t="str">
        <f>IFERROR(VLOOKUP(B21,'III-A Immigrant'!A:J,9,FALSE),"")</f>
        <v/>
      </c>
      <c r="I21" s="6">
        <f>IFERROR(VLOOKUP(B21,'Title IV '!A:J,9,FALSE),"")</f>
        <v>32960</v>
      </c>
      <c r="J21" s="4">
        <f>IFERROR(VLOOKUP(B21,'Title V '!A:J,9,FALSE),"")</f>
        <v>0</v>
      </c>
      <c r="K21" s="4" t="str">
        <f>IFERROR(VLOOKUP(B21,'Title IX-A Homless'!A:J,9,FALSE),"")</f>
        <v/>
      </c>
      <c r="L21" s="28">
        <f>IFERROR(VLOOKUP('Allocation Summary'!B21,'IDEA Part B FY20'!$A$4:$I$151,9,FALSE),"")</f>
        <v>468910</v>
      </c>
      <c r="M21" s="28">
        <f>IFERROR(VLOOKUP(B21,'IDEA Preschool FY20'!$A$4:$I$147,9,FALSE),"")</f>
        <v>15365</v>
      </c>
      <c r="N21" s="18">
        <f t="shared" si="0"/>
        <v>1039223.0700000001</v>
      </c>
    </row>
    <row r="22" spans="1:14">
      <c r="A22" s="1" t="s">
        <v>23</v>
      </c>
      <c r="B22" s="14" t="s">
        <v>24</v>
      </c>
      <c r="C22" s="8">
        <f>IFERROR(VLOOKUP(B22,'Title I-A '!A:J,9,FALSE),"")</f>
        <v>1909470</v>
      </c>
      <c r="D22" s="8" t="str">
        <f>IFERROR(VLOOKUP(B22,'Title I-A Neglected '!A:J,9,FALSE),"")</f>
        <v/>
      </c>
      <c r="E22" s="11" t="str">
        <f>IFERROR(VLOOKUP(B22,'Title I-D LEA '!A:J,9,FALSE),"")</f>
        <v/>
      </c>
      <c r="F22" s="2">
        <f>IFERROR(VLOOKUP(B22,'Title II-A '!A:J,9,FALSE),"")</f>
        <v>256517.07</v>
      </c>
      <c r="G22" s="6">
        <f>IFERROR(VLOOKUP(B22,'Title III '!A:J,9,FALSE),"")</f>
        <v>0</v>
      </c>
      <c r="H22" s="6" t="str">
        <f>IFERROR(VLOOKUP(B22,'III-A Immigrant'!A:J,9,FALSE),"")</f>
        <v/>
      </c>
      <c r="I22" s="6">
        <f>IFERROR(VLOOKUP(B22,'Title IV '!A:J,9,FALSE),"")</f>
        <v>141483</v>
      </c>
      <c r="J22" s="4" t="str">
        <f>IFERROR(VLOOKUP(B22,'Title V '!A:J,9,FALSE),"")</f>
        <v/>
      </c>
      <c r="K22" s="4">
        <f>IFERROR(VLOOKUP(B22,'Title IX-A Homless'!A:J,9,FALSE),"")</f>
        <v>23000</v>
      </c>
      <c r="L22" s="28">
        <f>IFERROR(VLOOKUP('Allocation Summary'!B22,'IDEA Part B FY20'!$A$4:$I$151,9,FALSE),"")</f>
        <v>1371833</v>
      </c>
      <c r="M22" s="28">
        <f>IFERROR(VLOOKUP(B22,'IDEA Preschool FY20'!$A$4:$I$147,9,FALSE),"")</f>
        <v>71143</v>
      </c>
      <c r="N22" s="18">
        <f t="shared" si="0"/>
        <v>3773446.07</v>
      </c>
    </row>
    <row r="23" spans="1:14">
      <c r="A23" s="1" t="s">
        <v>25</v>
      </c>
      <c r="B23" s="14" t="s">
        <v>306</v>
      </c>
      <c r="C23" s="8">
        <f>IFERROR(VLOOKUP(B23,'Title I-A '!A:J,9,FALSE),"")</f>
        <v>922971</v>
      </c>
      <c r="D23" s="8">
        <f>IFERROR(VLOOKUP(B23,'Title I-A Neglected '!A:J,9,FALSE),"")</f>
        <v>7659</v>
      </c>
      <c r="E23" s="11" t="str">
        <f>IFERROR(VLOOKUP(B23,'Title I-D LEA '!A:J,9,FALSE),"")</f>
        <v/>
      </c>
      <c r="F23" s="2">
        <f>IFERROR(VLOOKUP(B23,'Title II-A '!A:J,9,FALSE),"")</f>
        <v>163122.23000000001</v>
      </c>
      <c r="G23" s="6">
        <f>IFERROR(VLOOKUP(B23,'Title III '!A:J,9,FALSE),"")</f>
        <v>11337.68</v>
      </c>
      <c r="H23" s="6" t="str">
        <f>IFERROR(VLOOKUP(B23,'III-A Immigrant'!A:J,9,FALSE),"")</f>
        <v/>
      </c>
      <c r="I23" s="6">
        <f>IFERROR(VLOOKUP(B23,'Title IV '!A:J,9,FALSE),"")</f>
        <v>68393</v>
      </c>
      <c r="J23" s="4" t="str">
        <f>IFERROR(VLOOKUP(B23,'Title V '!A:J,9,FALSE),"")</f>
        <v/>
      </c>
      <c r="K23" s="4" t="str">
        <f>IFERROR(VLOOKUP(B23,'Title IX-A Homless'!A:J,9,FALSE),"")</f>
        <v/>
      </c>
      <c r="L23" s="28">
        <f>IFERROR(VLOOKUP('Allocation Summary'!B23,'IDEA Part B FY20'!$A$4:$I$151,9,FALSE),"")</f>
        <v>1290428</v>
      </c>
      <c r="M23" s="28">
        <f>IFERROR(VLOOKUP(B23,'IDEA Preschool FY20'!$A$4:$I$147,9,FALSE),"")</f>
        <v>33512</v>
      </c>
      <c r="N23" s="18">
        <f t="shared" si="0"/>
        <v>2497422.91</v>
      </c>
    </row>
    <row r="24" spans="1:14">
      <c r="A24" s="1" t="s">
        <v>26</v>
      </c>
      <c r="B24" s="14" t="s">
        <v>305</v>
      </c>
      <c r="C24" s="8">
        <f>IFERROR(VLOOKUP(B24,'Title I-A '!A:J,9,FALSE),"")</f>
        <v>642332</v>
      </c>
      <c r="D24" s="8" t="str">
        <f>IFERROR(VLOOKUP(B24,'Title I-A Neglected '!A:J,9,FALSE),"")</f>
        <v/>
      </c>
      <c r="E24" s="11">
        <f>IFERROR(VLOOKUP(B24,'Title I-D LEA '!A:J,9,FALSE),"")</f>
        <v>13424.81</v>
      </c>
      <c r="F24" s="2">
        <f>IFERROR(VLOOKUP(B24,'Title II-A '!A:J,9,FALSE),"")</f>
        <v>94054.59</v>
      </c>
      <c r="G24" s="6">
        <f>IFERROR(VLOOKUP(B24,'Title III '!A:J,9,FALSE),"")</f>
        <v>0</v>
      </c>
      <c r="H24" s="6" t="str">
        <f>IFERROR(VLOOKUP(B24,'III-A Immigrant'!A:J,9,FALSE),"")</f>
        <v/>
      </c>
      <c r="I24" s="6">
        <f>IFERROR(VLOOKUP(B24,'Title IV '!A:J,9,FALSE),"")</f>
        <v>47601</v>
      </c>
      <c r="J24" s="4">
        <f>IFERROR(VLOOKUP(B24,'Title V '!A:J,9,FALSE),"")</f>
        <v>54182.63</v>
      </c>
      <c r="K24" s="4" t="str">
        <f>IFERROR(VLOOKUP(B24,'Title IX-A Homless'!A:J,9,FALSE),"")</f>
        <v/>
      </c>
      <c r="L24" s="28">
        <f>IFERROR(VLOOKUP('Allocation Summary'!B24,'IDEA Part B FY20'!$A$4:$I$151,9,FALSE),"")</f>
        <v>530740</v>
      </c>
      <c r="M24" s="28">
        <f>IFERROR(VLOOKUP(B24,'IDEA Preschool FY20'!$A$4:$I$147,9,FALSE),"")</f>
        <v>13571</v>
      </c>
      <c r="N24" s="18">
        <f t="shared" si="0"/>
        <v>1395906.03</v>
      </c>
    </row>
    <row r="25" spans="1:14">
      <c r="A25" s="1" t="s">
        <v>27</v>
      </c>
      <c r="B25" s="14" t="s">
        <v>304</v>
      </c>
      <c r="C25" s="8">
        <f>IFERROR(VLOOKUP(B25,'Title I-A '!A:J,9,FALSE),"")</f>
        <v>1436421</v>
      </c>
      <c r="D25" s="8" t="str">
        <f>IFERROR(VLOOKUP(B25,'Title I-A Neglected '!A:J,9,FALSE),"")</f>
        <v/>
      </c>
      <c r="E25" s="11" t="str">
        <f>IFERROR(VLOOKUP(B25,'Title I-D LEA '!A:J,9,FALSE),"")</f>
        <v/>
      </c>
      <c r="F25" s="2">
        <f>IFERROR(VLOOKUP(B25,'Title II-A '!A:J,9,FALSE),"")</f>
        <v>185384.46</v>
      </c>
      <c r="G25" s="6">
        <f>IFERROR(VLOOKUP(B25,'Title III '!A:J,9,FALSE),"")</f>
        <v>0</v>
      </c>
      <c r="H25" s="6" t="str">
        <f>IFERROR(VLOOKUP(B25,'III-A Immigrant'!A:J,9,FALSE),"")</f>
        <v/>
      </c>
      <c r="I25" s="6">
        <f>IFERROR(VLOOKUP(B25,'Title IV '!A:J,9,FALSE),"")</f>
        <v>106435</v>
      </c>
      <c r="J25" s="4">
        <f>IFERROR(VLOOKUP(B25,'Title V '!A:J,9,FALSE),"")</f>
        <v>77710.320000000007</v>
      </c>
      <c r="K25" s="4" t="str">
        <f>IFERROR(VLOOKUP(B25,'Title IX-A Homless'!A:J,9,FALSE),"")</f>
        <v/>
      </c>
      <c r="L25" s="28">
        <f>IFERROR(VLOOKUP('Allocation Summary'!B25,'IDEA Part B FY20'!$A$4:$I$151,9,FALSE),"")</f>
        <v>1065307</v>
      </c>
      <c r="M25" s="28">
        <f>IFERROR(VLOOKUP(B25,'IDEA Preschool FY20'!$A$4:$I$147,9,FALSE),"")</f>
        <v>39816</v>
      </c>
      <c r="N25" s="18">
        <f t="shared" si="0"/>
        <v>2911073.7800000003</v>
      </c>
    </row>
    <row r="26" spans="1:14">
      <c r="A26" s="1" t="s">
        <v>28</v>
      </c>
      <c r="B26" s="14" t="s">
        <v>303</v>
      </c>
      <c r="C26" s="8">
        <f>IFERROR(VLOOKUP(B26,'Title I-A '!A:J,9,FALSE),"")</f>
        <v>423135</v>
      </c>
      <c r="D26" s="8" t="str">
        <f>IFERROR(VLOOKUP(B26,'Title I-A Neglected '!A:J,9,FALSE),"")</f>
        <v/>
      </c>
      <c r="E26" s="11" t="str">
        <f>IFERROR(VLOOKUP(B26,'Title I-D LEA '!A:J,9,FALSE),"")</f>
        <v/>
      </c>
      <c r="F26" s="2">
        <f>IFERROR(VLOOKUP(B26,'Title II-A '!A:J,9,FALSE),"")</f>
        <v>54628.590000000004</v>
      </c>
      <c r="G26" s="6">
        <f>IFERROR(VLOOKUP(B26,'Title III '!A:J,9,FALSE),"")</f>
        <v>0</v>
      </c>
      <c r="H26" s="6" t="str">
        <f>IFERROR(VLOOKUP(B26,'III-A Immigrant'!A:J,9,FALSE),"")</f>
        <v/>
      </c>
      <c r="I26" s="6">
        <f>IFERROR(VLOOKUP(B26,'Title IV '!A:J,9,FALSE),"")</f>
        <v>31360</v>
      </c>
      <c r="J26" s="4">
        <f>IFERROR(VLOOKUP(B26,'Title V '!A:J,9,FALSE),"")</f>
        <v>20699.68</v>
      </c>
      <c r="K26" s="4" t="str">
        <f>IFERROR(VLOOKUP(B26,'Title IX-A Homless'!A:J,9,FALSE),"")</f>
        <v/>
      </c>
      <c r="L26" s="28">
        <f>IFERROR(VLOOKUP('Allocation Summary'!B26,'IDEA Part B FY20'!$A$4:$I$151,9,FALSE),"")</f>
        <v>268392</v>
      </c>
      <c r="M26" s="28">
        <f>IFERROR(VLOOKUP(B26,'IDEA Preschool FY20'!$A$4:$I$147,9,FALSE),"")</f>
        <v>10741</v>
      </c>
      <c r="N26" s="18">
        <f t="shared" si="0"/>
        <v>808956.27</v>
      </c>
    </row>
    <row r="27" spans="1:14">
      <c r="A27" s="1" t="s">
        <v>302</v>
      </c>
      <c r="B27" s="14" t="s">
        <v>29</v>
      </c>
      <c r="C27" s="8">
        <f>IFERROR(VLOOKUP(B27,'Title I-A '!A:J,9,FALSE),"")</f>
        <v>1563764</v>
      </c>
      <c r="D27" s="8">
        <f>IFERROR(VLOOKUP(B27,'Title I-A Neglected '!A:J,9,FALSE),"")</f>
        <v>17216</v>
      </c>
      <c r="E27" s="11" t="str">
        <f>IFERROR(VLOOKUP(B27,'Title I-D LEA '!A:J,9,FALSE),"")</f>
        <v/>
      </c>
      <c r="F27" s="2">
        <f>IFERROR(VLOOKUP(B27,'Title II-A '!A:J,9,FALSE),"")</f>
        <v>225463.28999999998</v>
      </c>
      <c r="G27" s="6">
        <f>IFERROR(VLOOKUP(B27,'Title III '!A:J,9,FALSE),"")</f>
        <v>69510.75</v>
      </c>
      <c r="H27" s="6" t="str">
        <f>IFERROR(VLOOKUP(B27,'III-A Immigrant'!A:J,9,FALSE),"")</f>
        <v/>
      </c>
      <c r="I27" s="6">
        <f>IFERROR(VLOOKUP(B27,'Title IV '!A:J,9,FALSE),"")</f>
        <v>117146</v>
      </c>
      <c r="J27" s="4" t="str">
        <f>IFERROR(VLOOKUP(B27,'Title V '!A:J,9,FALSE),"")</f>
        <v/>
      </c>
      <c r="K27" s="4" t="str">
        <f>IFERROR(VLOOKUP(B27,'Title IX-A Homless'!A:J,9,FALSE),"")</f>
        <v/>
      </c>
      <c r="L27" s="28">
        <f>IFERROR(VLOOKUP('Allocation Summary'!B27,'IDEA Part B FY20'!$A$4:$I$151,9,FALSE),"")</f>
        <v>1175239</v>
      </c>
      <c r="M27" s="28">
        <f>IFERROR(VLOOKUP(B27,'IDEA Preschool FY20'!$A$4:$I$147,9,FALSE),"")</f>
        <v>59690</v>
      </c>
      <c r="N27" s="18">
        <f t="shared" si="0"/>
        <v>3228029.04</v>
      </c>
    </row>
    <row r="28" spans="1:14">
      <c r="A28" s="1" t="s">
        <v>301</v>
      </c>
      <c r="B28" s="14" t="s">
        <v>30</v>
      </c>
      <c r="C28" s="8">
        <f>IFERROR(VLOOKUP(B28,'Title I-A '!A:J,9,FALSE),"")</f>
        <v>190309</v>
      </c>
      <c r="D28" s="8" t="str">
        <f>IFERROR(VLOOKUP(B28,'Title I-A Neglected '!A:J,9,FALSE),"")</f>
        <v/>
      </c>
      <c r="E28" s="11" t="str">
        <f>IFERROR(VLOOKUP(B28,'Title I-D LEA '!A:J,9,FALSE),"")</f>
        <v/>
      </c>
      <c r="F28" s="2">
        <f>IFERROR(VLOOKUP(B28,'Title II-A '!A:J,9,FALSE),"")</f>
        <v>27008.440000000002</v>
      </c>
      <c r="G28" s="6">
        <f>IFERROR(VLOOKUP(B28,'Title III '!A:J,9,FALSE),"")</f>
        <v>0</v>
      </c>
      <c r="H28" s="6" t="str">
        <f>IFERROR(VLOOKUP(B28,'III-A Immigrant'!A:J,9,FALSE),"")</f>
        <v/>
      </c>
      <c r="I28" s="6">
        <f>IFERROR(VLOOKUP(B28,'Title IV '!A:J,9,FALSE),"")</f>
        <v>14110</v>
      </c>
      <c r="J28" s="4" t="str">
        <f>IFERROR(VLOOKUP(B28,'Title V '!A:J,9,FALSE),"")</f>
        <v/>
      </c>
      <c r="K28" s="4" t="str">
        <f>IFERROR(VLOOKUP(B28,'Title IX-A Homless'!A:J,9,FALSE),"")</f>
        <v/>
      </c>
      <c r="L28" s="28">
        <f>IFERROR(VLOOKUP('Allocation Summary'!B28,'IDEA Part B FY20'!$A$4:$I$151,9,FALSE),"")</f>
        <v>225119</v>
      </c>
      <c r="M28" s="28">
        <f>IFERROR(VLOOKUP(B28,'IDEA Preschool FY20'!$A$4:$I$147,9,FALSE),"")</f>
        <v>15833</v>
      </c>
      <c r="N28" s="18">
        <f t="shared" si="0"/>
        <v>472379.44</v>
      </c>
    </row>
    <row r="29" spans="1:14">
      <c r="A29" s="1" t="s">
        <v>31</v>
      </c>
      <c r="B29" s="14" t="s">
        <v>32</v>
      </c>
      <c r="C29" s="8">
        <f>IFERROR(VLOOKUP(B29,'Title I-A '!A:J,9,FALSE),"")</f>
        <v>1860665</v>
      </c>
      <c r="D29" s="8" t="str">
        <f>IFERROR(VLOOKUP(B29,'Title I-A Neglected '!A:J,9,FALSE),"")</f>
        <v/>
      </c>
      <c r="E29" s="11" t="str">
        <f>IFERROR(VLOOKUP(B29,'Title I-D LEA '!A:J,9,FALSE),"")</f>
        <v/>
      </c>
      <c r="F29" s="2">
        <f>IFERROR(VLOOKUP(B29,'Title II-A '!A:J,9,FALSE),"")</f>
        <v>223558.73</v>
      </c>
      <c r="G29" s="6">
        <f>IFERROR(VLOOKUP(B29,'Title III '!A:J,9,FALSE),"")</f>
        <v>0</v>
      </c>
      <c r="H29" s="6" t="str">
        <f>IFERROR(VLOOKUP(B29,'III-A Immigrant'!A:J,9,FALSE),"")</f>
        <v/>
      </c>
      <c r="I29" s="6">
        <f>IFERROR(VLOOKUP(B29,'Title IV '!A:J,9,FALSE),"")</f>
        <v>137867</v>
      </c>
      <c r="J29" s="4">
        <f>IFERROR(VLOOKUP(B29,'Title V '!A:J,9,FALSE),"")</f>
        <v>83923.54</v>
      </c>
      <c r="K29" s="4" t="str">
        <f>IFERROR(VLOOKUP(B29,'Title IX-A Homless'!A:J,9,FALSE),"")</f>
        <v/>
      </c>
      <c r="L29" s="28">
        <f>IFERROR(VLOOKUP('Allocation Summary'!B29,'IDEA Part B FY20'!$A$4:$I$151,9,FALSE),"")</f>
        <v>1092709</v>
      </c>
      <c r="M29" s="28">
        <f>IFERROR(VLOOKUP(B29,'IDEA Preschool FY20'!$A$4:$I$147,9,FALSE),"")</f>
        <v>46407</v>
      </c>
      <c r="N29" s="18">
        <f t="shared" si="0"/>
        <v>3445130.27</v>
      </c>
    </row>
    <row r="30" spans="1:14">
      <c r="A30" s="1" t="s">
        <v>33</v>
      </c>
      <c r="B30" s="14" t="s">
        <v>34</v>
      </c>
      <c r="C30" s="8">
        <f>IFERROR(VLOOKUP(B30,'Title I-A '!A:J,9,FALSE),"")</f>
        <v>967367</v>
      </c>
      <c r="D30" s="8" t="str">
        <f>IFERROR(VLOOKUP(B30,'Title I-A Neglected '!A:J,9,FALSE),"")</f>
        <v/>
      </c>
      <c r="E30" s="11" t="str">
        <f>IFERROR(VLOOKUP(B30,'Title I-D LEA '!A:J,9,FALSE),"")</f>
        <v/>
      </c>
      <c r="F30" s="2">
        <f>IFERROR(VLOOKUP(B30,'Title II-A '!A:J,9,FALSE),"")</f>
        <v>155054.66</v>
      </c>
      <c r="G30" s="6">
        <f>IFERROR(VLOOKUP(B30,'Title III '!A:J,9,FALSE),"")</f>
        <v>0</v>
      </c>
      <c r="H30" s="6" t="str">
        <f>IFERROR(VLOOKUP(B30,'III-A Immigrant'!A:J,9,FALSE),"")</f>
        <v/>
      </c>
      <c r="I30" s="6">
        <f>IFERROR(VLOOKUP(B30,'Title IV '!A:J,9,FALSE),"")</f>
        <v>71683</v>
      </c>
      <c r="J30" s="4" t="str">
        <f>IFERROR(VLOOKUP(B30,'Title V '!A:J,9,FALSE),"")</f>
        <v/>
      </c>
      <c r="K30" s="4" t="str">
        <f>IFERROR(VLOOKUP(B30,'Title IX-A Homless'!A:J,9,FALSE),"")</f>
        <v/>
      </c>
      <c r="L30" s="28">
        <f>IFERROR(VLOOKUP('Allocation Summary'!B30,'IDEA Part B FY20'!$A$4:$I$151,9,FALSE),"")</f>
        <v>964484</v>
      </c>
      <c r="M30" s="28">
        <f>IFERROR(VLOOKUP(B30,'IDEA Preschool FY20'!$A$4:$I$147,9,FALSE),"")</f>
        <v>26756</v>
      </c>
      <c r="N30" s="18">
        <f t="shared" si="0"/>
        <v>2185344.66</v>
      </c>
    </row>
    <row r="31" spans="1:14">
      <c r="A31" s="1" t="s">
        <v>299</v>
      </c>
      <c r="B31" s="14" t="s">
        <v>300</v>
      </c>
      <c r="C31" s="8">
        <f>IFERROR(VLOOKUP(B31,'Title I-A '!A:J,9,FALSE),"")</f>
        <v>2509832</v>
      </c>
      <c r="D31" s="8" t="str">
        <f>IFERROR(VLOOKUP(B31,'Title I-A Neglected '!A:J,9,FALSE),"")</f>
        <v/>
      </c>
      <c r="E31" s="11" t="str">
        <f>IFERROR(VLOOKUP(B31,'Title I-D LEA '!A:J,9,FALSE),"")</f>
        <v/>
      </c>
      <c r="F31" s="2">
        <f>IFERROR(VLOOKUP(B31,'Title II-A '!A:J,9,FALSE),"")</f>
        <v>198856.37</v>
      </c>
      <c r="G31" s="6">
        <f>IFERROR(VLOOKUP(B31,'Title III '!A:J,9,FALSE),"")</f>
        <v>35767.67</v>
      </c>
      <c r="H31" s="6">
        <f>IFERROR(VLOOKUP(B31,'III-A Immigrant'!A:J,9,FALSE),"")</f>
        <v>4435.72</v>
      </c>
      <c r="I31" s="6">
        <f>IFERROR(VLOOKUP(B31,'Title IV '!A:J,9,FALSE),"")</f>
        <v>185964</v>
      </c>
      <c r="J31" s="4" t="str">
        <f>IFERROR(VLOOKUP(B31,'Title V '!A:J,9,FALSE),"")</f>
        <v/>
      </c>
      <c r="K31" s="4" t="str">
        <f>IFERROR(VLOOKUP(B31,'Title IX-A Homless'!A:J,9,FALSE),"")</f>
        <v/>
      </c>
      <c r="L31" s="28">
        <f>IFERROR(VLOOKUP('Allocation Summary'!B31,'IDEA Part B FY20'!$A$4:$I$151,9,FALSE),"")</f>
        <v>1819256</v>
      </c>
      <c r="M31" s="28">
        <f>IFERROR(VLOOKUP(B31,'IDEA Preschool FY20'!$A$4:$I$147,9,FALSE),"")</f>
        <v>25270</v>
      </c>
      <c r="N31" s="18">
        <f t="shared" si="0"/>
        <v>4779381.76</v>
      </c>
    </row>
    <row r="32" spans="1:14">
      <c r="A32" s="1" t="s">
        <v>35</v>
      </c>
      <c r="B32" s="14" t="s">
        <v>36</v>
      </c>
      <c r="C32" s="8">
        <f>IFERROR(VLOOKUP(B32,'Title I-A '!A:J,9,FALSE),"")</f>
        <v>409540</v>
      </c>
      <c r="D32" s="8" t="str">
        <f>IFERROR(VLOOKUP(B32,'Title I-A Neglected '!A:J,9,FALSE),"")</f>
        <v/>
      </c>
      <c r="E32" s="11" t="str">
        <f>IFERROR(VLOOKUP(B32,'Title I-D LEA '!A:J,9,FALSE),"")</f>
        <v/>
      </c>
      <c r="F32" s="2">
        <f>IFERROR(VLOOKUP(B32,'Title II-A '!A:J,9,FALSE),"")</f>
        <v>65798.48000000001</v>
      </c>
      <c r="G32" s="6">
        <f>IFERROR(VLOOKUP(B32,'Title III '!A:J,9,FALSE),"")</f>
        <v>0</v>
      </c>
      <c r="H32" s="6" t="str">
        <f>IFERROR(VLOOKUP(B32,'III-A Immigrant'!A:J,9,FALSE),"")</f>
        <v/>
      </c>
      <c r="I32" s="6">
        <f>IFERROR(VLOOKUP(B32,'Title IV '!A:J,9,FALSE),"")</f>
        <v>30353</v>
      </c>
      <c r="J32" s="4">
        <f>IFERROR(VLOOKUP(B32,'Title V '!A:J,9,FALSE),"")</f>
        <v>39382.86</v>
      </c>
      <c r="K32" s="4" t="str">
        <f>IFERROR(VLOOKUP(B32,'Title IX-A Homless'!A:J,9,FALSE),"")</f>
        <v/>
      </c>
      <c r="L32" s="28">
        <f>IFERROR(VLOOKUP('Allocation Summary'!B32,'IDEA Part B FY20'!$A$4:$I$151,9,FALSE),"")</f>
        <v>389366</v>
      </c>
      <c r="M32" s="28">
        <f>IFERROR(VLOOKUP(B32,'IDEA Preschool FY20'!$A$4:$I$147,9,FALSE),"")</f>
        <v>10385</v>
      </c>
      <c r="N32" s="18">
        <f t="shared" si="0"/>
        <v>944825.34</v>
      </c>
    </row>
    <row r="33" spans="1:14">
      <c r="A33" s="1" t="s">
        <v>37</v>
      </c>
      <c r="B33" s="14" t="s">
        <v>38</v>
      </c>
      <c r="C33" s="8">
        <f>IFERROR(VLOOKUP(B33,'Title I-A '!A:J,9,FALSE),"")</f>
        <v>2034820</v>
      </c>
      <c r="D33" s="8">
        <f>IFERROR(VLOOKUP(B33,'Title I-A Neglected '!A:J,9,FALSE),"")</f>
        <v>7462</v>
      </c>
      <c r="E33" s="11" t="str">
        <f>IFERROR(VLOOKUP(B33,'Title I-D LEA '!A:J,9,FALSE),"")</f>
        <v/>
      </c>
      <c r="F33" s="2">
        <f>IFERROR(VLOOKUP(B33,'Title II-A '!A:J,9,FALSE),"")</f>
        <v>297204.34999999998</v>
      </c>
      <c r="G33" s="6">
        <f>IFERROR(VLOOKUP(B33,'Title III '!A:J,9,FALSE),"")</f>
        <v>15386.85</v>
      </c>
      <c r="H33" s="6" t="str">
        <f>IFERROR(VLOOKUP(B33,'III-A Immigrant'!A:J,9,FALSE),"")</f>
        <v/>
      </c>
      <c r="I33" s="6">
        <f>IFERROR(VLOOKUP(B33,'Title IV '!A:J,9,FALSE),"")</f>
        <v>151324</v>
      </c>
      <c r="J33" s="4">
        <f>IFERROR(VLOOKUP(B33,'Title V '!A:J,9,FALSE),"")</f>
        <v>137701.32</v>
      </c>
      <c r="K33" s="4">
        <f>IFERROR(VLOOKUP(B33,'Title IX-A Homless'!A:J,9,FALSE),"")</f>
        <v>30000</v>
      </c>
      <c r="L33" s="28">
        <f>IFERROR(VLOOKUP('Allocation Summary'!B33,'IDEA Part B FY20'!$A$4:$I$151,9,FALSE),"")</f>
        <v>1559405</v>
      </c>
      <c r="M33" s="28">
        <f>IFERROR(VLOOKUP(B33,'IDEA Preschool FY20'!$A$4:$I$147,9,FALSE),"")</f>
        <v>45548</v>
      </c>
      <c r="N33" s="18">
        <f t="shared" si="0"/>
        <v>4278851.5199999996</v>
      </c>
    </row>
    <row r="34" spans="1:14">
      <c r="A34" s="1" t="s">
        <v>252</v>
      </c>
      <c r="B34" s="14" t="s">
        <v>39</v>
      </c>
      <c r="C34" s="8">
        <f>IFERROR(VLOOKUP(B34,'Title I-A '!A:J,9,FALSE),"")</f>
        <v>31174756</v>
      </c>
      <c r="D34" s="8">
        <f>IFERROR(VLOOKUP(B34,'Title I-A Neglected '!A:J,9,FALSE),"")</f>
        <v>243291</v>
      </c>
      <c r="E34" s="11">
        <f>IFERROR(VLOOKUP(B34,'Title I-D LEA '!A:J,9,FALSE),"")</f>
        <v>224026.48</v>
      </c>
      <c r="F34" s="2">
        <f>IFERROR(VLOOKUP(B34,'Title II-A '!A:J,9,FALSE),"")</f>
        <v>3494174.98</v>
      </c>
      <c r="G34" s="6">
        <f>IFERROR(VLOOKUP(B34,'Title III '!A:J,9,FALSE),"")</f>
        <v>1871121.42</v>
      </c>
      <c r="H34" s="6">
        <f>IFERROR(VLOOKUP(B34,'III-A Immigrant'!A:J,9,FALSE),"")</f>
        <v>94733.759999999995</v>
      </c>
      <c r="I34" s="6">
        <f>IFERROR(VLOOKUP(B34,'Title IV '!A:J,9,FALSE),"")</f>
        <v>2328351</v>
      </c>
      <c r="J34" s="4" t="str">
        <f>IFERROR(VLOOKUP(B34,'Title V '!A:J,9,FALSE),"")</f>
        <v/>
      </c>
      <c r="K34" s="4">
        <f>IFERROR(VLOOKUP(B34,'Title IX-A Homless'!A:J,9,FALSE),"")</f>
        <v>300000</v>
      </c>
      <c r="L34" s="28">
        <f>IFERROR(VLOOKUP('Allocation Summary'!B34,'IDEA Part B FY20'!$A$4:$I$151,9,FALSE),"")</f>
        <v>18875531</v>
      </c>
      <c r="M34" s="28">
        <f>IFERROR(VLOOKUP(B34,'IDEA Preschool FY20'!$A$4:$I$147,9,FALSE),"")</f>
        <v>333602</v>
      </c>
      <c r="N34" s="18">
        <f t="shared" si="0"/>
        <v>58939587.640000001</v>
      </c>
    </row>
    <row r="35" spans="1:14">
      <c r="A35" s="1" t="s">
        <v>298</v>
      </c>
      <c r="B35" s="14" t="s">
        <v>40</v>
      </c>
      <c r="C35" s="8">
        <f>IFERROR(VLOOKUP(B35,'Title I-A '!A:J,9,FALSE),"")</f>
        <v>307570</v>
      </c>
      <c r="D35" s="8" t="str">
        <f>IFERROR(VLOOKUP(B35,'Title I-A Neglected '!A:J,9,FALSE),"")</f>
        <v/>
      </c>
      <c r="E35" s="11" t="str">
        <f>IFERROR(VLOOKUP(B35,'Title I-D LEA '!A:J,9,FALSE),"")</f>
        <v/>
      </c>
      <c r="F35" s="2">
        <f>IFERROR(VLOOKUP(B35,'Title II-A '!A:J,9,FALSE),"")</f>
        <v>36684.46</v>
      </c>
      <c r="G35" s="6">
        <f>IFERROR(VLOOKUP(B35,'Title III '!A:J,9,FALSE),"")</f>
        <v>0</v>
      </c>
      <c r="H35" s="6" t="str">
        <f>IFERROR(VLOOKUP(B35,'III-A Immigrant'!A:J,9,FALSE),"")</f>
        <v/>
      </c>
      <c r="I35" s="6">
        <f>IFERROR(VLOOKUP(B35,'Title IV '!A:J,9,FALSE),"")</f>
        <v>22798</v>
      </c>
      <c r="J35" s="4">
        <f>IFERROR(VLOOKUP(B35,'Title V '!A:J,9,FALSE),"")</f>
        <v>16474.560000000001</v>
      </c>
      <c r="K35" s="4" t="str">
        <f>IFERROR(VLOOKUP(B35,'Title IX-A Homless'!A:J,9,FALSE),"")</f>
        <v/>
      </c>
      <c r="L35" s="28">
        <f>IFERROR(VLOOKUP('Allocation Summary'!B35,'IDEA Part B FY20'!$A$4:$I$151,9,FALSE),"")</f>
        <v>163811</v>
      </c>
      <c r="M35" s="28">
        <f>IFERROR(VLOOKUP(B35,'IDEA Preschool FY20'!$A$4:$I$147,9,FALSE),"")</f>
        <v>8511</v>
      </c>
      <c r="N35" s="18">
        <f t="shared" si="0"/>
        <v>555849.02</v>
      </c>
    </row>
    <row r="36" spans="1:14">
      <c r="A36" s="1" t="s">
        <v>41</v>
      </c>
      <c r="B36" s="14" t="s">
        <v>42</v>
      </c>
      <c r="C36" s="8">
        <f>IFERROR(VLOOKUP(B36,'Title I-A '!A:J,9,FALSE),"")</f>
        <v>475945</v>
      </c>
      <c r="D36" s="8" t="str">
        <f>IFERROR(VLOOKUP(B36,'Title I-A Neglected '!A:J,9,FALSE),"")</f>
        <v/>
      </c>
      <c r="E36" s="11" t="str">
        <f>IFERROR(VLOOKUP(B36,'Title I-D LEA '!A:J,9,FALSE),"")</f>
        <v/>
      </c>
      <c r="F36" s="2">
        <f>IFERROR(VLOOKUP(B36,'Title II-A '!A:J,9,FALSE),"")</f>
        <v>66640.400000000009</v>
      </c>
      <c r="G36" s="6">
        <f>IFERROR(VLOOKUP(B36,'Title III '!A:J,9,FALSE),"")</f>
        <v>0</v>
      </c>
      <c r="H36" s="6" t="str">
        <f>IFERROR(VLOOKUP(B36,'III-A Immigrant'!A:J,9,FALSE),"")</f>
        <v/>
      </c>
      <c r="I36" s="6">
        <f>IFERROR(VLOOKUP(B36,'Title IV '!A:J,9,FALSE),"")</f>
        <v>35273</v>
      </c>
      <c r="J36" s="4">
        <f>IFERROR(VLOOKUP(B36,'Title V '!A:J,9,FALSE),"")</f>
        <v>30455.760000000002</v>
      </c>
      <c r="K36" s="4" t="str">
        <f>IFERROR(VLOOKUP(B36,'Title IX-A Homless'!A:J,9,FALSE),"")</f>
        <v/>
      </c>
      <c r="L36" s="28">
        <f>IFERROR(VLOOKUP('Allocation Summary'!B36,'IDEA Part B FY20'!$A$4:$I$151,9,FALSE),"")</f>
        <v>427845</v>
      </c>
      <c r="M36" s="28">
        <f>IFERROR(VLOOKUP(B36,'IDEA Preschool FY20'!$A$4:$I$147,9,FALSE),"")</f>
        <v>39324</v>
      </c>
      <c r="N36" s="18">
        <f t="shared" si="0"/>
        <v>1075483.1600000001</v>
      </c>
    </row>
    <row r="37" spans="1:14">
      <c r="A37" s="1" t="s">
        <v>43</v>
      </c>
      <c r="B37" s="14" t="s">
        <v>44</v>
      </c>
      <c r="C37" s="8">
        <f>IFERROR(VLOOKUP(B37,'Title I-A '!A:J,9,FALSE),"")</f>
        <v>937442</v>
      </c>
      <c r="D37" s="8">
        <f>IFERROR(VLOOKUP(B37,'Title I-A Neglected '!A:J,9,FALSE),"")</f>
        <v>36960</v>
      </c>
      <c r="E37" s="11" t="str">
        <f>IFERROR(VLOOKUP(B37,'Title I-D LEA '!A:J,9,FALSE),"")</f>
        <v/>
      </c>
      <c r="F37" s="2">
        <f>IFERROR(VLOOKUP(B37,'Title II-A '!A:J,9,FALSE),"")</f>
        <v>119890.51</v>
      </c>
      <c r="G37" s="6">
        <f>IFERROR(VLOOKUP(B37,'Title III '!A:J,9,FALSE),"")</f>
        <v>21865.52</v>
      </c>
      <c r="H37" s="6" t="str">
        <f>IFERROR(VLOOKUP(B37,'III-A Immigrant'!A:J,9,FALSE),"")</f>
        <v/>
      </c>
      <c r="I37" s="6">
        <f>IFERROR(VLOOKUP(B37,'Title IV '!A:J,9,FALSE),"")</f>
        <v>72204</v>
      </c>
      <c r="J37" s="4">
        <f>IFERROR(VLOOKUP(B37,'Title V '!A:J,9,FALSE),"")</f>
        <v>55819.4</v>
      </c>
      <c r="K37" s="4" t="str">
        <f>IFERROR(VLOOKUP(B37,'Title IX-A Homless'!A:J,9,FALSE),"")</f>
        <v/>
      </c>
      <c r="L37" s="28">
        <f>IFERROR(VLOOKUP('Allocation Summary'!B37,'IDEA Part B FY20'!$A$4:$I$151,9,FALSE),"")</f>
        <v>671607</v>
      </c>
      <c r="M37" s="28">
        <f>IFERROR(VLOOKUP(B37,'IDEA Preschool FY20'!$A$4:$I$147,9,FALSE),"")</f>
        <v>25930</v>
      </c>
      <c r="N37" s="18">
        <f t="shared" ref="N37:N68" si="1">SUM(C37:M37)</f>
        <v>1941718.43</v>
      </c>
    </row>
    <row r="38" spans="1:14">
      <c r="A38" s="1" t="s">
        <v>45</v>
      </c>
      <c r="B38" s="14" t="s">
        <v>46</v>
      </c>
      <c r="C38" s="8">
        <f>IFERROR(VLOOKUP(B38,'Title I-A '!A:J,9,FALSE),"")</f>
        <v>1705097</v>
      </c>
      <c r="D38" s="8" t="str">
        <f>IFERROR(VLOOKUP(B38,'Title I-A Neglected '!A:J,9,FALSE),"")</f>
        <v/>
      </c>
      <c r="E38" s="11" t="str">
        <f>IFERROR(VLOOKUP(B38,'Title I-D LEA '!A:J,9,FALSE),"")</f>
        <v/>
      </c>
      <c r="F38" s="2">
        <f>IFERROR(VLOOKUP(B38,'Title II-A '!A:J,9,FALSE),"")</f>
        <v>247680.54</v>
      </c>
      <c r="G38" s="6">
        <f>IFERROR(VLOOKUP(B38,'Title III '!A:J,9,FALSE),"")</f>
        <v>21730.550000000003</v>
      </c>
      <c r="H38" s="6" t="str">
        <f>IFERROR(VLOOKUP(B38,'III-A Immigrant'!A:J,9,FALSE),"")</f>
        <v/>
      </c>
      <c r="I38" s="6">
        <f>IFERROR(VLOOKUP(B38,'Title IV '!A:J,9,FALSE),"")</f>
        <v>126341</v>
      </c>
      <c r="J38" s="4">
        <f>IFERROR(VLOOKUP(B38,'Title V '!A:J,9,FALSE),"")</f>
        <v>0.01</v>
      </c>
      <c r="K38" s="4" t="str">
        <f>IFERROR(VLOOKUP(B38,'Title IX-A Homless'!A:J,9,FALSE),"")</f>
        <v/>
      </c>
      <c r="L38" s="28">
        <f>IFERROR(VLOOKUP('Allocation Summary'!B38,'IDEA Part B FY20'!$A$4:$I$151,9,FALSE),"")</f>
        <v>1864231</v>
      </c>
      <c r="M38" s="28">
        <f>IFERROR(VLOOKUP(B38,'IDEA Preschool FY20'!$A$4:$I$147,9,FALSE),"")</f>
        <v>58694</v>
      </c>
      <c r="N38" s="18">
        <f t="shared" si="1"/>
        <v>4023774.0999999996</v>
      </c>
    </row>
    <row r="39" spans="1:14">
      <c r="A39" s="1" t="s">
        <v>47</v>
      </c>
      <c r="B39" s="14" t="s">
        <v>48</v>
      </c>
      <c r="C39" s="8">
        <f>IFERROR(VLOOKUP(B39,'Title I-A '!A:J,9,FALSE),"")</f>
        <v>851275</v>
      </c>
      <c r="D39" s="8" t="str">
        <f>IFERROR(VLOOKUP(B39,'Title I-A Neglected '!A:J,9,FALSE),"")</f>
        <v/>
      </c>
      <c r="E39" s="11" t="str">
        <f>IFERROR(VLOOKUP(B39,'Title I-D LEA '!A:J,9,FALSE),"")</f>
        <v/>
      </c>
      <c r="F39" s="2">
        <f>IFERROR(VLOOKUP(B39,'Title II-A '!A:J,9,FALSE),"")</f>
        <v>121937.22</v>
      </c>
      <c r="G39" s="6">
        <f>IFERROR(VLOOKUP(B39,'Title III '!A:J,9,FALSE),"")</f>
        <v>0</v>
      </c>
      <c r="H39" s="6" t="str">
        <f>IFERROR(VLOOKUP(B39,'III-A Immigrant'!A:J,9,FALSE),"")</f>
        <v/>
      </c>
      <c r="I39" s="6">
        <f>IFERROR(VLOOKUP(B39,'Title IV '!A:J,9,FALSE),"")</f>
        <v>63081</v>
      </c>
      <c r="J39" s="4">
        <f>IFERROR(VLOOKUP(B39,'Title V '!A:J,9,FALSE),"")</f>
        <v>74268.08</v>
      </c>
      <c r="K39" s="4" t="str">
        <f>IFERROR(VLOOKUP(B39,'Title IX-A Homless'!A:J,9,FALSE),"")</f>
        <v/>
      </c>
      <c r="L39" s="28">
        <f>IFERROR(VLOOKUP('Allocation Summary'!B39,'IDEA Part B FY20'!$A$4:$I$151,9,FALSE),"")</f>
        <v>864706</v>
      </c>
      <c r="M39" s="28">
        <f>IFERROR(VLOOKUP(B39,'IDEA Preschool FY20'!$A$4:$I$147,9,FALSE),"")</f>
        <v>33892</v>
      </c>
      <c r="N39" s="18">
        <f t="shared" si="1"/>
        <v>2009159.3</v>
      </c>
    </row>
    <row r="40" spans="1:14">
      <c r="A40" s="1" t="s">
        <v>297</v>
      </c>
      <c r="B40" s="14" t="s">
        <v>49</v>
      </c>
      <c r="C40" s="8">
        <f>IFERROR(VLOOKUP(B40,'Title I-A '!A:J,9,FALSE),"")</f>
        <v>1031934</v>
      </c>
      <c r="D40" s="8">
        <f>IFERROR(VLOOKUP(B40,'Title I-A Neglected '!A:J,9,FALSE),"")</f>
        <v>41580</v>
      </c>
      <c r="E40" s="11" t="str">
        <f>IFERROR(VLOOKUP(B40,'Title I-D LEA '!A:J,9,FALSE),"")</f>
        <v/>
      </c>
      <c r="F40" s="2">
        <f>IFERROR(VLOOKUP(B40,'Title II-A '!A:J,9,FALSE),"")</f>
        <v>126885.4</v>
      </c>
      <c r="G40" s="6">
        <f>IFERROR(VLOOKUP(B40,'Title III '!A:J,9,FALSE),"")</f>
        <v>0</v>
      </c>
      <c r="H40" s="6" t="str">
        <f>IFERROR(VLOOKUP(B40,'III-A Immigrant'!A:J,9,FALSE),"")</f>
        <v/>
      </c>
      <c r="I40" s="6">
        <f>IFERROR(VLOOKUP(B40,'Title IV '!A:J,9,FALSE),"")</f>
        <v>79547</v>
      </c>
      <c r="J40" s="4">
        <f>IFERROR(VLOOKUP(B40,'Title V '!A:J,9,FALSE),"")</f>
        <v>47817.91</v>
      </c>
      <c r="K40" s="4" t="str">
        <f>IFERROR(VLOOKUP(B40,'Title IX-A Homless'!A:J,9,FALSE),"")</f>
        <v/>
      </c>
      <c r="L40" s="28">
        <f>IFERROR(VLOOKUP('Allocation Summary'!B40,'IDEA Part B FY20'!$A$4:$I$151,9,FALSE),"")</f>
        <v>615067</v>
      </c>
      <c r="M40" s="28">
        <f>IFERROR(VLOOKUP(B40,'IDEA Preschool FY20'!$A$4:$I$147,9,FALSE),"")</f>
        <v>23233</v>
      </c>
      <c r="N40" s="18">
        <f t="shared" si="1"/>
        <v>1966064.3099999998</v>
      </c>
    </row>
    <row r="41" spans="1:14">
      <c r="A41" s="1" t="s">
        <v>296</v>
      </c>
      <c r="B41" s="14" t="s">
        <v>50</v>
      </c>
      <c r="C41" s="8">
        <f>IFERROR(VLOOKUP(B41,'Title I-A '!A:J,9,FALSE),"")</f>
        <v>756530</v>
      </c>
      <c r="D41" s="8">
        <f>IFERROR(VLOOKUP(B41,'Title I-A Neglected '!A:J,9,FALSE),"")</f>
        <v>34138</v>
      </c>
      <c r="E41" s="11" t="str">
        <f>IFERROR(VLOOKUP(B41,'Title I-D LEA '!A:J,9,FALSE),"")</f>
        <v/>
      </c>
      <c r="F41" s="2">
        <f>IFERROR(VLOOKUP(B41,'Title II-A '!A:J,9,FALSE),"")</f>
        <v>86908.92</v>
      </c>
      <c r="G41" s="6">
        <f>IFERROR(VLOOKUP(B41,'Title III '!A:J,9,FALSE),"")</f>
        <v>0</v>
      </c>
      <c r="H41" s="6" t="str">
        <f>IFERROR(VLOOKUP(B41,'III-A Immigrant'!A:J,9,FALSE),"")</f>
        <v/>
      </c>
      <c r="I41" s="6">
        <f>IFERROR(VLOOKUP(B41,'Title IV '!A:J,9,FALSE),"")</f>
        <v>58591</v>
      </c>
      <c r="J41" s="4" t="str">
        <f>IFERROR(VLOOKUP(B41,'Title V '!A:J,9,FALSE),"")</f>
        <v/>
      </c>
      <c r="K41" s="4" t="str">
        <f>IFERROR(VLOOKUP(B41,'Title IX-A Homless'!A:J,9,FALSE),"")</f>
        <v/>
      </c>
      <c r="L41" s="28">
        <f>IFERROR(VLOOKUP('Allocation Summary'!B41,'IDEA Part B FY20'!$A$4:$I$151,9,FALSE),"")</f>
        <v>539752</v>
      </c>
      <c r="M41" s="28">
        <f>IFERROR(VLOOKUP(B41,'IDEA Preschool FY20'!$A$4:$I$147,9,FALSE),"")</f>
        <v>12809</v>
      </c>
      <c r="N41" s="18">
        <f t="shared" si="1"/>
        <v>1488728.92</v>
      </c>
    </row>
    <row r="42" spans="1:14">
      <c r="A42" s="1" t="s">
        <v>295</v>
      </c>
      <c r="B42" s="14" t="s">
        <v>51</v>
      </c>
      <c r="C42" s="8">
        <f>IFERROR(VLOOKUP(B42,'Title I-A '!A:J,9,FALSE),"")</f>
        <v>122338</v>
      </c>
      <c r="D42" s="8" t="str">
        <f>IFERROR(VLOOKUP(B42,'Title I-A Neglected '!A:J,9,FALSE),"")</f>
        <v/>
      </c>
      <c r="E42" s="11" t="str">
        <f>IFERROR(VLOOKUP(B42,'Title I-D LEA '!A:J,9,FALSE),"")</f>
        <v/>
      </c>
      <c r="F42" s="2">
        <f>IFERROR(VLOOKUP(B42,'Title II-A '!A:J,9,FALSE),"")</f>
        <v>16952.810000000001</v>
      </c>
      <c r="G42" s="6">
        <f>IFERROR(VLOOKUP(B42,'Title III '!A:J,9,FALSE),"")</f>
        <v>0</v>
      </c>
      <c r="H42" s="6" t="str">
        <f>IFERROR(VLOOKUP(B42,'III-A Immigrant'!A:J,9,FALSE),"")</f>
        <v/>
      </c>
      <c r="I42" s="6">
        <f>IFERROR(VLOOKUP(B42,'Title IV '!A:J,9,FALSE),"")</f>
        <v>10000</v>
      </c>
      <c r="J42" s="4" t="str">
        <f>IFERROR(VLOOKUP(B42,'Title V '!A:J,9,FALSE),"")</f>
        <v/>
      </c>
      <c r="K42" s="4" t="str">
        <f>IFERROR(VLOOKUP(B42,'Title IX-A Homless'!A:J,9,FALSE),"")</f>
        <v/>
      </c>
      <c r="L42" s="28">
        <f>IFERROR(VLOOKUP('Allocation Summary'!B42,'IDEA Part B FY20'!$A$4:$I$151,9,FALSE),"")</f>
        <v>96862</v>
      </c>
      <c r="M42" s="28">
        <f>IFERROR(VLOOKUP(B42,'IDEA Preschool FY20'!$A$4:$I$147,9,FALSE),"")</f>
        <v>12003</v>
      </c>
      <c r="N42" s="18">
        <f t="shared" si="1"/>
        <v>258155.81</v>
      </c>
    </row>
    <row r="43" spans="1:14">
      <c r="A43" s="1" t="s">
        <v>52</v>
      </c>
      <c r="B43" s="14" t="s">
        <v>53</v>
      </c>
      <c r="C43" s="8">
        <f>IFERROR(VLOOKUP(B43,'Title I-A '!A:J,9,FALSE),"")</f>
        <v>1159707</v>
      </c>
      <c r="D43" s="8" t="str">
        <f>IFERROR(VLOOKUP(B43,'Title I-A Neglected '!A:J,9,FALSE),"")</f>
        <v/>
      </c>
      <c r="E43" s="11" t="str">
        <f>IFERROR(VLOOKUP(B43,'Title I-D LEA '!A:J,9,FALSE),"")</f>
        <v/>
      </c>
      <c r="F43" s="2">
        <f>IFERROR(VLOOKUP(B43,'Title II-A '!A:J,9,FALSE),"")</f>
        <v>179833.82</v>
      </c>
      <c r="G43" s="6">
        <f>IFERROR(VLOOKUP(B43,'Title III '!A:J,9,FALSE),"")</f>
        <v>13902.14</v>
      </c>
      <c r="H43" s="6" t="str">
        <f>IFERROR(VLOOKUP(B43,'III-A Immigrant'!A:J,9,FALSE),"")</f>
        <v/>
      </c>
      <c r="I43" s="6">
        <f>IFERROR(VLOOKUP(B43,'Title IV '!A:J,9,FALSE),"")</f>
        <v>85933</v>
      </c>
      <c r="J43" s="4">
        <f>IFERROR(VLOOKUP(B43,'Title V '!A:J,9,FALSE),"")</f>
        <v>63307.78</v>
      </c>
      <c r="K43" s="4">
        <f>IFERROR(VLOOKUP(B43,'Title IX-A Homless'!A:J,9,FALSE),"")</f>
        <v>26000</v>
      </c>
      <c r="L43" s="28">
        <f>IFERROR(VLOOKUP('Allocation Summary'!B43,'IDEA Part B FY20'!$A$4:$I$151,9,FALSE),"")</f>
        <v>947263</v>
      </c>
      <c r="M43" s="28">
        <f>IFERROR(VLOOKUP(B43,'IDEA Preschool FY20'!$A$4:$I$147,9,FALSE),"")</f>
        <v>33536</v>
      </c>
      <c r="N43" s="18">
        <f t="shared" si="1"/>
        <v>2509482.7400000002</v>
      </c>
    </row>
    <row r="44" spans="1:14">
      <c r="A44" s="1" t="s">
        <v>293</v>
      </c>
      <c r="B44" s="14" t="s">
        <v>54</v>
      </c>
      <c r="C44" s="8">
        <f>IFERROR(VLOOKUP(B44,'Title I-A '!A:J,9,FALSE),"")</f>
        <v>386334</v>
      </c>
      <c r="D44" s="8" t="str">
        <f>IFERROR(VLOOKUP(B44,'Title I-A Neglected '!A:J,9,FALSE),"")</f>
        <v/>
      </c>
      <c r="E44" s="11" t="str">
        <f>IFERROR(VLOOKUP(B44,'Title I-D LEA '!A:J,9,FALSE),"")</f>
        <v/>
      </c>
      <c r="F44" s="2">
        <f>IFERROR(VLOOKUP(B44,'Title II-A '!A:J,9,FALSE),"")</f>
        <v>46460.87</v>
      </c>
      <c r="G44" s="6">
        <f>IFERROR(VLOOKUP(B44,'Title III '!A:J,9,FALSE),"")</f>
        <v>0</v>
      </c>
      <c r="H44" s="6" t="str">
        <f>IFERROR(VLOOKUP(B44,'III-A Immigrant'!A:J,9,FALSE),"")</f>
        <v/>
      </c>
      <c r="I44" s="6">
        <f>IFERROR(VLOOKUP(B44,'Title IV '!A:J,9,FALSE),"")</f>
        <v>28634</v>
      </c>
      <c r="J44" s="4">
        <f>IFERROR(VLOOKUP(B44,'Title V '!A:J,9,FALSE),"")</f>
        <v>26400.300000000003</v>
      </c>
      <c r="K44" s="4" t="str">
        <f>IFERROR(VLOOKUP(B44,'Title IX-A Homless'!A:J,9,FALSE),"")</f>
        <v/>
      </c>
      <c r="L44" s="28">
        <f>IFERROR(VLOOKUP('Allocation Summary'!B44,'IDEA Part B FY20'!$A$4:$I$151,9,FALSE),"")</f>
        <v>269377</v>
      </c>
      <c r="M44" s="28">
        <f>IFERROR(VLOOKUP(B44,'IDEA Preschool FY20'!$A$4:$I$147,9,FALSE),"")</f>
        <v>9915</v>
      </c>
      <c r="N44" s="18">
        <f t="shared" si="1"/>
        <v>767121.16999999993</v>
      </c>
    </row>
    <row r="45" spans="1:14">
      <c r="A45" s="1" t="s">
        <v>55</v>
      </c>
      <c r="B45" s="14" t="s">
        <v>56</v>
      </c>
      <c r="C45" s="8">
        <f>IFERROR(VLOOKUP(B45,'Title I-A '!A:J,9,FALSE),"")</f>
        <v>883292</v>
      </c>
      <c r="D45" s="8" t="str">
        <f>IFERROR(VLOOKUP(B45,'Title I-A Neglected '!A:J,9,FALSE),"")</f>
        <v/>
      </c>
      <c r="E45" s="11" t="str">
        <f>IFERROR(VLOOKUP(B45,'Title I-D LEA '!A:J,9,FALSE),"")</f>
        <v/>
      </c>
      <c r="F45" s="2">
        <f>IFERROR(VLOOKUP(B45,'Title II-A '!A:J,9,FALSE),"")</f>
        <v>107063.22</v>
      </c>
      <c r="G45" s="6">
        <f>IFERROR(VLOOKUP(B45,'Title III '!A:J,9,FALSE),"")</f>
        <v>0</v>
      </c>
      <c r="H45" s="6" t="str">
        <f>IFERROR(VLOOKUP(B45,'III-A Immigrant'!A:J,9,FALSE),"")</f>
        <v/>
      </c>
      <c r="I45" s="6">
        <f>IFERROR(VLOOKUP(B45,'Title IV '!A:J,9,FALSE),"")</f>
        <v>65454</v>
      </c>
      <c r="J45" s="4">
        <f>IFERROR(VLOOKUP(B45,'Title V '!A:J,9,FALSE),"")</f>
        <v>39979.93</v>
      </c>
      <c r="K45" s="4" t="str">
        <f>IFERROR(VLOOKUP(B45,'Title IX-A Homless'!A:J,9,FALSE),"")</f>
        <v/>
      </c>
      <c r="L45" s="28">
        <f>IFERROR(VLOOKUP('Allocation Summary'!B45,'IDEA Part B FY20'!$A$4:$I$151,9,FALSE),"")</f>
        <v>506605</v>
      </c>
      <c r="M45" s="28">
        <f>IFERROR(VLOOKUP(B45,'IDEA Preschool FY20'!$A$4:$I$147,9,FALSE),"")</f>
        <v>29187</v>
      </c>
      <c r="N45" s="18">
        <f t="shared" si="1"/>
        <v>1631581.15</v>
      </c>
    </row>
    <row r="46" spans="1:14">
      <c r="A46" s="1" t="s">
        <v>57</v>
      </c>
      <c r="B46" s="14" t="s">
        <v>58</v>
      </c>
      <c r="C46" s="8">
        <f>IFERROR(VLOOKUP(B46,'Title I-A '!A:J,9,FALSE),"")</f>
        <v>1203402</v>
      </c>
      <c r="D46" s="8" t="str">
        <f>IFERROR(VLOOKUP(B46,'Title I-A Neglected '!A:J,9,FALSE),"")</f>
        <v/>
      </c>
      <c r="E46" s="11" t="str">
        <f>IFERROR(VLOOKUP(B46,'Title I-D LEA '!A:J,9,FALSE),"")</f>
        <v/>
      </c>
      <c r="F46" s="2">
        <f>IFERROR(VLOOKUP(B46,'Title II-A '!A:J,9,FALSE),"")</f>
        <v>189522.23</v>
      </c>
      <c r="G46" s="6">
        <f>IFERROR(VLOOKUP(B46,'Title III '!A:J,9,FALSE),"")</f>
        <v>14442.039999999999</v>
      </c>
      <c r="H46" s="6" t="str">
        <f>IFERROR(VLOOKUP(B46,'III-A Immigrant'!A:J,9,FALSE),"")</f>
        <v/>
      </c>
      <c r="I46" s="6">
        <f>IFERROR(VLOOKUP(B46,'Title IV '!A:J,9,FALSE),"")</f>
        <v>89171</v>
      </c>
      <c r="J46" s="4" t="str">
        <f>IFERROR(VLOOKUP(B46,'Title V '!A:J,9,FALSE),"")</f>
        <v/>
      </c>
      <c r="K46" s="4" t="str">
        <f>IFERROR(VLOOKUP(B46,'Title IX-A Homless'!A:J,9,FALSE),"")</f>
        <v/>
      </c>
      <c r="L46" s="28">
        <f>IFERROR(VLOOKUP('Allocation Summary'!B46,'IDEA Part B FY20'!$A$4:$I$151,9,FALSE),"")</f>
        <v>1303341</v>
      </c>
      <c r="M46" s="28">
        <f>IFERROR(VLOOKUP(B46,'IDEA Preschool FY20'!$A$4:$I$147,9,FALSE),"")</f>
        <v>48411</v>
      </c>
      <c r="N46" s="18">
        <f t="shared" si="1"/>
        <v>2848289.27</v>
      </c>
    </row>
    <row r="47" spans="1:14">
      <c r="A47" s="1" t="s">
        <v>59</v>
      </c>
      <c r="B47" s="14" t="s">
        <v>60</v>
      </c>
      <c r="C47" s="8">
        <f>IFERROR(VLOOKUP(B47,'Title I-A '!A:J,9,FALSE),"")</f>
        <v>466136</v>
      </c>
      <c r="D47" s="8" t="str">
        <f>IFERROR(VLOOKUP(B47,'Title I-A Neglected '!A:J,9,FALSE),"")</f>
        <v/>
      </c>
      <c r="E47" s="11" t="str">
        <f>IFERROR(VLOOKUP(B47,'Title I-D LEA '!A:J,9,FALSE),"")</f>
        <v/>
      </c>
      <c r="F47" s="2">
        <f>IFERROR(VLOOKUP(B47,'Title II-A '!A:J,9,FALSE),"")</f>
        <v>88593.33</v>
      </c>
      <c r="G47" s="6">
        <f>IFERROR(VLOOKUP(B47,'Title III '!A:J,9,FALSE),"")</f>
        <v>44675.839999999997</v>
      </c>
      <c r="H47" s="6" t="str">
        <f>IFERROR(VLOOKUP(B47,'III-A Immigrant'!A:J,9,FALSE),"")</f>
        <v/>
      </c>
      <c r="I47" s="6">
        <f>IFERROR(VLOOKUP(B47,'Title IV '!A:J,9,FALSE),"")</f>
        <v>34546</v>
      </c>
      <c r="J47" s="4" t="str">
        <f>IFERROR(VLOOKUP(B47,'Title V '!A:J,9,FALSE),"")</f>
        <v/>
      </c>
      <c r="K47" s="4" t="str">
        <f>IFERROR(VLOOKUP(B47,'Title IX-A Homless'!A:J,9,FALSE),"")</f>
        <v/>
      </c>
      <c r="L47" s="28">
        <f>IFERROR(VLOOKUP('Allocation Summary'!B47,'IDEA Part B FY20'!$A$4:$I$151,9,FALSE),"")</f>
        <v>773318</v>
      </c>
      <c r="M47" s="28">
        <f>IFERROR(VLOOKUP(B47,'IDEA Preschool FY20'!$A$4:$I$147,9,FALSE),"")</f>
        <v>20807</v>
      </c>
      <c r="N47" s="18">
        <f t="shared" si="1"/>
        <v>1428076.17</v>
      </c>
    </row>
    <row r="48" spans="1:14">
      <c r="A48" s="1" t="s">
        <v>291</v>
      </c>
      <c r="B48" s="14" t="s">
        <v>292</v>
      </c>
      <c r="C48" s="8">
        <f>IFERROR(VLOOKUP(B48,'Title I-A '!A:J,9,FALSE),"")</f>
        <v>1772128</v>
      </c>
      <c r="D48" s="8" t="str">
        <f>IFERROR(VLOOKUP(B48,'Title I-A Neglected '!A:J,9,FALSE),"")</f>
        <v/>
      </c>
      <c r="E48" s="11" t="str">
        <f>IFERROR(VLOOKUP(B48,'Title I-D LEA '!A:J,9,FALSE),"")</f>
        <v/>
      </c>
      <c r="F48" s="2">
        <f>IFERROR(VLOOKUP(B48,'Title II-A '!A:J,9,FALSE),"")</f>
        <v>98886.43</v>
      </c>
      <c r="G48" s="6">
        <f>IFERROR(VLOOKUP(B48,'Title III '!A:J,9,FALSE),"")</f>
        <v>10392.869999999999</v>
      </c>
      <c r="H48" s="6" t="str">
        <f>IFERROR(VLOOKUP(B48,'III-A Immigrant'!A:J,9,FALSE),"")</f>
        <v/>
      </c>
      <c r="I48" s="6">
        <f>IFERROR(VLOOKUP(B48,'Title IV '!A:J,9,FALSE),"")</f>
        <v>131308</v>
      </c>
      <c r="J48" s="4" t="str">
        <f>IFERROR(VLOOKUP(B48,'Title V '!A:J,9,FALSE),"")</f>
        <v/>
      </c>
      <c r="K48" s="4" t="str">
        <f>IFERROR(VLOOKUP(B48,'Title IX-A Homless'!A:J,9,FALSE),"")</f>
        <v/>
      </c>
      <c r="L48" s="28">
        <f>IFERROR(VLOOKUP('Allocation Summary'!B48,'IDEA Part B FY20'!$A$4:$I$151,9,FALSE),"")</f>
        <v>1162274</v>
      </c>
      <c r="M48" s="28">
        <f>IFERROR(VLOOKUP(B48,'IDEA Preschool FY20'!$A$4:$I$147,9,FALSE),"")</f>
        <v>13623</v>
      </c>
      <c r="N48" s="18">
        <f t="shared" si="1"/>
        <v>3188612.3</v>
      </c>
    </row>
    <row r="49" spans="1:14">
      <c r="A49" s="1" t="s">
        <v>290</v>
      </c>
      <c r="B49" s="14" t="s">
        <v>61</v>
      </c>
      <c r="C49" s="8">
        <f>IFERROR(VLOOKUP(B49,'Title I-A '!A:J,9,FALSE),"")</f>
        <v>501587</v>
      </c>
      <c r="D49" s="8" t="str">
        <f>IFERROR(VLOOKUP(B49,'Title I-A Neglected '!A:J,9,FALSE),"")</f>
        <v/>
      </c>
      <c r="E49" s="11" t="str">
        <f>IFERROR(VLOOKUP(B49,'Title I-D LEA '!A:J,9,FALSE),"")</f>
        <v/>
      </c>
      <c r="F49" s="2">
        <f>IFERROR(VLOOKUP(B49,'Title II-A '!A:J,9,FALSE),"")</f>
        <v>91316.58</v>
      </c>
      <c r="G49" s="6">
        <f>IFERROR(VLOOKUP(B49,'Title III '!A:J,9,FALSE),"")</f>
        <v>0</v>
      </c>
      <c r="H49" s="6" t="str">
        <f>IFERROR(VLOOKUP(B49,'III-A Immigrant'!A:J,9,FALSE),"")</f>
        <v/>
      </c>
      <c r="I49" s="6">
        <f>IFERROR(VLOOKUP(B49,'Title IV '!A:J,9,FALSE),"")</f>
        <v>37173</v>
      </c>
      <c r="J49" s="4" t="str">
        <f>IFERROR(VLOOKUP(B49,'Title V '!A:J,9,FALSE),"")</f>
        <v/>
      </c>
      <c r="K49" s="4" t="str">
        <f>IFERROR(VLOOKUP(B49,'Title IX-A Homless'!A:J,9,FALSE),"")</f>
        <v/>
      </c>
      <c r="L49" s="28">
        <f>IFERROR(VLOOKUP('Allocation Summary'!B49,'IDEA Part B FY20'!$A$4:$I$151,9,FALSE),"")</f>
        <v>706670</v>
      </c>
      <c r="M49" s="28">
        <f>IFERROR(VLOOKUP(B49,'IDEA Preschool FY20'!$A$4:$I$147,9,FALSE),"")</f>
        <v>12392</v>
      </c>
      <c r="N49" s="18">
        <f t="shared" si="1"/>
        <v>1349138.58</v>
      </c>
    </row>
    <row r="50" spans="1:14">
      <c r="A50" s="1" t="s">
        <v>62</v>
      </c>
      <c r="B50" s="14" t="s">
        <v>63</v>
      </c>
      <c r="C50" s="8">
        <f>IFERROR(VLOOKUP(B50,'Title I-A '!A:J,9,FALSE),"")</f>
        <v>961334</v>
      </c>
      <c r="D50" s="8" t="str">
        <f>IFERROR(VLOOKUP(B50,'Title I-A Neglected '!A:J,9,FALSE),"")</f>
        <v/>
      </c>
      <c r="E50" s="11" t="str">
        <f>IFERROR(VLOOKUP(B50,'Title I-D LEA '!A:J,9,FALSE),"")</f>
        <v/>
      </c>
      <c r="F50" s="2">
        <f>IFERROR(VLOOKUP(B50,'Title II-A '!A:J,9,FALSE),"")</f>
        <v>140891.32</v>
      </c>
      <c r="G50" s="6">
        <f>IFERROR(VLOOKUP(B50,'Title III '!A:J,9,FALSE),"")</f>
        <v>3823.58</v>
      </c>
      <c r="H50" s="6" t="str">
        <f>IFERROR(VLOOKUP(B50,'III-A Immigrant'!A:J,9,FALSE),"")</f>
        <v/>
      </c>
      <c r="I50" s="6">
        <f>IFERROR(VLOOKUP(B50,'Title IV '!A:J,9,FALSE),"")</f>
        <v>71236</v>
      </c>
      <c r="J50" s="4">
        <f>IFERROR(VLOOKUP(B50,'Title V '!A:J,9,FALSE),"")</f>
        <v>72235.09</v>
      </c>
      <c r="K50" s="4" t="str">
        <f>IFERROR(VLOOKUP(B50,'Title IX-A Homless'!A:J,9,FALSE),"")</f>
        <v/>
      </c>
      <c r="L50" s="28">
        <f>IFERROR(VLOOKUP('Allocation Summary'!B50,'IDEA Part B FY20'!$A$4:$I$151,9,FALSE),"")</f>
        <v>903556</v>
      </c>
      <c r="M50" s="28">
        <f>IFERROR(VLOOKUP(B50,'IDEA Preschool FY20'!$A$4:$I$147,9,FALSE),"")</f>
        <v>27075</v>
      </c>
      <c r="N50" s="18">
        <f t="shared" si="1"/>
        <v>2180150.9900000002</v>
      </c>
    </row>
    <row r="51" spans="1:14">
      <c r="A51" s="1" t="s">
        <v>64</v>
      </c>
      <c r="B51" s="14" t="s">
        <v>65</v>
      </c>
      <c r="C51" s="8">
        <f>IFERROR(VLOOKUP(B51,'Title I-A '!A:J,9,FALSE),"")</f>
        <v>976830</v>
      </c>
      <c r="D51" s="8">
        <f>IFERROR(VLOOKUP(B51,'Title I-A Neglected '!A:J,9,FALSE),"")</f>
        <v>37984</v>
      </c>
      <c r="E51" s="11" t="str">
        <f>IFERROR(VLOOKUP(B51,'Title I-D LEA '!A:J,9,FALSE),"")</f>
        <v/>
      </c>
      <c r="F51" s="2">
        <f>IFERROR(VLOOKUP(B51,'Title II-A '!A:J,9,FALSE),"")</f>
        <v>131382.58000000002</v>
      </c>
      <c r="G51" s="6">
        <f>IFERROR(VLOOKUP(B51,'Title III '!A:J,9,FALSE),"")</f>
        <v>5436.39</v>
      </c>
      <c r="H51" s="6" t="str">
        <f>IFERROR(VLOOKUP(B51,'III-A Immigrant'!A:J,9,FALSE),"")</f>
        <v/>
      </c>
      <c r="I51" s="6">
        <f>IFERROR(VLOOKUP(B51,'Title IV '!A:J,9,FALSE),"")</f>
        <v>75198</v>
      </c>
      <c r="J51" s="4">
        <f>IFERROR(VLOOKUP(B51,'Title V '!A:J,9,FALSE),"")</f>
        <v>64899.39</v>
      </c>
      <c r="K51" s="4" t="str">
        <f>IFERROR(VLOOKUP(B51,'Title IX-A Homless'!A:J,9,FALSE),"")</f>
        <v/>
      </c>
      <c r="L51" s="28">
        <f>IFERROR(VLOOKUP('Allocation Summary'!B51,'IDEA Part B FY20'!$A$4:$I$151,9,FALSE),"")</f>
        <v>792653</v>
      </c>
      <c r="M51" s="28">
        <f>IFERROR(VLOOKUP(B51,'IDEA Preschool FY20'!$A$4:$I$147,9,FALSE),"")</f>
        <v>43363</v>
      </c>
      <c r="N51" s="18">
        <f t="shared" si="1"/>
        <v>2127746.36</v>
      </c>
    </row>
    <row r="52" spans="1:14">
      <c r="A52" s="1" t="s">
        <v>66</v>
      </c>
      <c r="B52" s="14" t="s">
        <v>67</v>
      </c>
      <c r="C52" s="8">
        <f>IFERROR(VLOOKUP(B52,'Title I-A '!A:J,9,FALSE),"")</f>
        <v>1873112</v>
      </c>
      <c r="D52" s="8">
        <f>IFERROR(VLOOKUP(B52,'Title I-A Neglected '!A:J,9,FALSE),"")</f>
        <v>46860</v>
      </c>
      <c r="E52" s="11" t="str">
        <f>IFERROR(VLOOKUP(B52,'Title I-D LEA '!A:J,9,FALSE),"")</f>
        <v/>
      </c>
      <c r="F52" s="2">
        <f>IFERROR(VLOOKUP(B52,'Title II-A '!A:J,9,FALSE),"")</f>
        <v>278037.02</v>
      </c>
      <c r="G52" s="6">
        <f>IFERROR(VLOOKUP(B52,'Title III '!A:J,9,FALSE),"")</f>
        <v>0</v>
      </c>
      <c r="H52" s="6" t="str">
        <f>IFERROR(VLOOKUP(B52,'III-A Immigrant'!A:J,9,FALSE),"")</f>
        <v/>
      </c>
      <c r="I52" s="6">
        <f>IFERROR(VLOOKUP(B52,'Title IV '!A:J,9,FALSE),"")</f>
        <v>142262</v>
      </c>
      <c r="J52" s="4">
        <f>IFERROR(VLOOKUP(B52,'Title V '!A:J,9,FALSE),"")</f>
        <v>124971.92</v>
      </c>
      <c r="K52" s="4" t="str">
        <f>IFERROR(VLOOKUP(B52,'Title IX-A Homless'!A:J,9,FALSE),"")</f>
        <v/>
      </c>
      <c r="L52" s="28">
        <f>IFERROR(VLOOKUP('Allocation Summary'!B52,'IDEA Part B FY20'!$A$4:$I$151,9,FALSE),"")</f>
        <v>1661112</v>
      </c>
      <c r="M52" s="28">
        <f>IFERROR(VLOOKUP(B52,'IDEA Preschool FY20'!$A$4:$I$147,9,FALSE),"")</f>
        <v>39911</v>
      </c>
      <c r="N52" s="18">
        <f t="shared" si="1"/>
        <v>4166265.94</v>
      </c>
    </row>
    <row r="53" spans="1:14">
      <c r="A53" s="1" t="s">
        <v>289</v>
      </c>
      <c r="B53" s="14" t="s">
        <v>68</v>
      </c>
      <c r="C53" s="8">
        <f>IFERROR(VLOOKUP(B53,'Title I-A '!A:J,9,FALSE),"")</f>
        <v>563551</v>
      </c>
      <c r="D53" s="8">
        <f>IFERROR(VLOOKUP(B53,'Title I-A Neglected '!A:J,9,FALSE),"")</f>
        <v>76358</v>
      </c>
      <c r="E53" s="11" t="str">
        <f>IFERROR(VLOOKUP(B53,'Title I-D LEA '!A:J,9,FALSE),"")</f>
        <v/>
      </c>
      <c r="F53" s="2">
        <f>IFERROR(VLOOKUP(B53,'Title II-A '!A:J,9,FALSE),"")</f>
        <v>80154.260000000009</v>
      </c>
      <c r="G53" s="6">
        <f>IFERROR(VLOOKUP(B53,'Title III '!A:J,9,FALSE),"")</f>
        <v>53314.07</v>
      </c>
      <c r="H53" s="6" t="str">
        <f>IFERROR(VLOOKUP(B53,'III-A Immigrant'!A:J,9,FALSE),"")</f>
        <v/>
      </c>
      <c r="I53" s="6">
        <f>IFERROR(VLOOKUP(B53,'Title IV '!A:J,9,FALSE),"")</f>
        <v>47421</v>
      </c>
      <c r="J53" s="4">
        <f>IFERROR(VLOOKUP(B53,'Title V '!A:J,9,FALSE),"")</f>
        <v>53990.77</v>
      </c>
      <c r="K53" s="4" t="str">
        <f>IFERROR(VLOOKUP(B53,'Title IX-A Homless'!A:J,9,FALSE),"")</f>
        <v/>
      </c>
      <c r="L53" s="28">
        <f>IFERROR(VLOOKUP('Allocation Summary'!B53,'IDEA Part B FY20'!$A$4:$I$151,9,FALSE),"")</f>
        <v>609257</v>
      </c>
      <c r="M53" s="28">
        <f>IFERROR(VLOOKUP(B53,'IDEA Preschool FY20'!$A$4:$I$147,9,FALSE),"")</f>
        <v>9602</v>
      </c>
      <c r="N53" s="18">
        <f t="shared" si="1"/>
        <v>1493648.1</v>
      </c>
    </row>
    <row r="54" spans="1:14">
      <c r="A54" s="1" t="s">
        <v>69</v>
      </c>
      <c r="B54" s="14" t="s">
        <v>70</v>
      </c>
      <c r="C54" s="8">
        <f>IFERROR(VLOOKUP(B54,'Title I-A '!A:J,9,FALSE),"")</f>
        <v>785031</v>
      </c>
      <c r="D54" s="8" t="str">
        <f>IFERROR(VLOOKUP(B54,'Title I-A Neglected '!A:J,9,FALSE),"")</f>
        <v/>
      </c>
      <c r="E54" s="11" t="str">
        <f>IFERROR(VLOOKUP(B54,'Title I-D LEA '!A:J,9,FALSE),"")</f>
        <v/>
      </c>
      <c r="F54" s="2">
        <f>IFERROR(VLOOKUP(B54,'Title II-A '!A:J,9,FALSE),"")</f>
        <v>97397.14</v>
      </c>
      <c r="G54" s="6">
        <f>IFERROR(VLOOKUP(B54,'Title III '!A:J,9,FALSE),"")</f>
        <v>0</v>
      </c>
      <c r="H54" s="6" t="str">
        <f>IFERROR(VLOOKUP(B54,'III-A Immigrant'!A:J,9,FALSE),"")</f>
        <v/>
      </c>
      <c r="I54" s="6">
        <f>IFERROR(VLOOKUP(B54,'Title IV '!A:J,9,FALSE),"")</f>
        <v>58173</v>
      </c>
      <c r="J54" s="4">
        <f>IFERROR(VLOOKUP(B54,'Title V '!A:J,9,FALSE),"")</f>
        <v>38953.67</v>
      </c>
      <c r="K54" s="4" t="str">
        <f>IFERROR(VLOOKUP(B54,'Title IX-A Homless'!A:J,9,FALSE),"")</f>
        <v/>
      </c>
      <c r="L54" s="28">
        <f>IFERROR(VLOOKUP('Allocation Summary'!B54,'IDEA Part B FY20'!$A$4:$I$151,9,FALSE),"")</f>
        <v>637832</v>
      </c>
      <c r="M54" s="28">
        <f>IFERROR(VLOOKUP(B54,'IDEA Preschool FY20'!$A$4:$I$147,9,FALSE),"")</f>
        <v>31514</v>
      </c>
      <c r="N54" s="18">
        <f t="shared" si="1"/>
        <v>1648900.81</v>
      </c>
    </row>
    <row r="55" spans="1:14">
      <c r="A55" s="1" t="s">
        <v>71</v>
      </c>
      <c r="B55" s="14" t="s">
        <v>72</v>
      </c>
      <c r="C55" s="8">
        <f>IFERROR(VLOOKUP(B55,'Title I-A '!A:J,9,FALSE),"")</f>
        <v>2770219</v>
      </c>
      <c r="D55" s="8" t="str">
        <f>IFERROR(VLOOKUP(B55,'Title I-A Neglected '!A:J,9,FALSE),"")</f>
        <v/>
      </c>
      <c r="E55" s="11" t="str">
        <f>IFERROR(VLOOKUP(B55,'Title I-D LEA '!A:J,9,FALSE),"")</f>
        <v/>
      </c>
      <c r="F55" s="2">
        <f>IFERROR(VLOOKUP(B55,'Title II-A '!A:J,9,FALSE),"")</f>
        <v>388033.91000000003</v>
      </c>
      <c r="G55" s="6">
        <f>IFERROR(VLOOKUP(B55,'Title III '!A:J,9,FALSE),"")</f>
        <v>141585.97</v>
      </c>
      <c r="H55" s="6" t="str">
        <f>IFERROR(VLOOKUP(B55,'III-A Immigrant'!A:J,9,FALSE),"")</f>
        <v/>
      </c>
      <c r="I55" s="6">
        <f>IFERROR(VLOOKUP(B55,'Title IV '!A:J,9,FALSE),"")</f>
        <v>205257</v>
      </c>
      <c r="J55" s="4" t="str">
        <f>IFERROR(VLOOKUP(B55,'Title V '!A:J,9,FALSE),"")</f>
        <v/>
      </c>
      <c r="K55" s="4">
        <f>IFERROR(VLOOKUP(B55,'Title IX-A Homless'!A:J,9,FALSE),"")</f>
        <v>70000</v>
      </c>
      <c r="L55" s="28">
        <f>IFERROR(VLOOKUP('Allocation Summary'!B55,'IDEA Part B FY20'!$A$4:$I$151,9,FALSE),"")</f>
        <v>2384153</v>
      </c>
      <c r="M55" s="28">
        <f>IFERROR(VLOOKUP(B55,'IDEA Preschool FY20'!$A$4:$I$147,9,FALSE),"")</f>
        <v>67051</v>
      </c>
      <c r="N55" s="18">
        <f t="shared" si="1"/>
        <v>6026299.8800000008</v>
      </c>
    </row>
    <row r="56" spans="1:14">
      <c r="A56" s="1" t="s">
        <v>73</v>
      </c>
      <c r="B56" s="14" t="s">
        <v>74</v>
      </c>
      <c r="C56" s="8">
        <f>IFERROR(VLOOKUP(B56,'Title I-A '!A:J,9,FALSE),"")</f>
        <v>12841421</v>
      </c>
      <c r="D56" s="8">
        <f>IFERROR(VLOOKUP(B56,'Title I-A Neglected '!A:J,9,FALSE),"")</f>
        <v>148390</v>
      </c>
      <c r="E56" s="11">
        <f>IFERROR(VLOOKUP(B56,'Title I-D LEA '!A:J,9,FALSE),"")</f>
        <v>20137.210000000003</v>
      </c>
      <c r="F56" s="2">
        <f>IFERROR(VLOOKUP(B56,'Title II-A '!A:J,9,FALSE),"")</f>
        <v>1593365.35</v>
      </c>
      <c r="G56" s="6">
        <f>IFERROR(VLOOKUP(B56,'Title III '!A:J,9,FALSE),"")</f>
        <v>368879.38</v>
      </c>
      <c r="H56" s="6">
        <f>IFERROR(VLOOKUP(B56,'III-A Immigrant'!A:J,9,FALSE),"")</f>
        <v>15121.51</v>
      </c>
      <c r="I56" s="6">
        <f>IFERROR(VLOOKUP(B56,'Title IV '!A:J,9,FALSE),"")</f>
        <v>962430</v>
      </c>
      <c r="J56" s="4" t="str">
        <f>IFERROR(VLOOKUP(B56,'Title V '!A:J,9,FALSE),"")</f>
        <v/>
      </c>
      <c r="K56" s="4">
        <f>IFERROR(VLOOKUP(B56,'Title IX-A Homless'!A:J,9,FALSE),"")</f>
        <v>100000</v>
      </c>
      <c r="L56" s="28">
        <f>IFERROR(VLOOKUP('Allocation Summary'!B56,'IDEA Part B FY20'!$A$4:$I$151,9,FALSE),"")</f>
        <v>9515999</v>
      </c>
      <c r="M56" s="28">
        <f>IFERROR(VLOOKUP(B56,'IDEA Preschool FY20'!$A$4:$I$147,9,FALSE),"")</f>
        <v>227493</v>
      </c>
      <c r="N56" s="18">
        <f t="shared" si="1"/>
        <v>25793236.450000003</v>
      </c>
    </row>
    <row r="57" spans="1:14">
      <c r="A57" s="1" t="s">
        <v>75</v>
      </c>
      <c r="B57" s="14" t="s">
        <v>76</v>
      </c>
      <c r="C57" s="8">
        <f>IFERROR(VLOOKUP(B57,'Title I-A '!A:J,9,FALSE),"")</f>
        <v>522761</v>
      </c>
      <c r="D57" s="8" t="str">
        <f>IFERROR(VLOOKUP(B57,'Title I-A Neglected '!A:J,9,FALSE),"")</f>
        <v/>
      </c>
      <c r="E57" s="11" t="str">
        <f>IFERROR(VLOOKUP(B57,'Title I-D LEA '!A:J,9,FALSE),"")</f>
        <v/>
      </c>
      <c r="F57" s="2">
        <f>IFERROR(VLOOKUP(B57,'Title II-A '!A:J,9,FALSE),"")</f>
        <v>54693.81</v>
      </c>
      <c r="G57" s="6" t="str">
        <f>IFERROR(VLOOKUP(B57,'Title III '!A:J,9,FALSE),"")</f>
        <v/>
      </c>
      <c r="H57" s="6" t="str">
        <f>IFERROR(VLOOKUP(B57,'III-A Immigrant'!A:J,9,FALSE),"")</f>
        <v/>
      </c>
      <c r="I57" s="6">
        <f>IFERROR(VLOOKUP(B57,'Title IV '!A:J,9,FALSE),"")</f>
        <v>38742</v>
      </c>
      <c r="J57" s="4">
        <f>IFERROR(VLOOKUP(B57,'Title V '!A:J,9,FALSE),"")</f>
        <v>18360.439999999999</v>
      </c>
      <c r="K57" s="4" t="str">
        <f>IFERROR(VLOOKUP(B57,'Title IX-A Homless'!A:J,9,FALSE),"")</f>
        <v/>
      </c>
      <c r="L57" s="28">
        <f>IFERROR(VLOOKUP('Allocation Summary'!B57,'IDEA Part B FY20'!$A$4:$I$151,9,FALSE),"")</f>
        <v>262553</v>
      </c>
      <c r="M57" s="28">
        <f>IFERROR(VLOOKUP(B57,'IDEA Preschool FY20'!$A$4:$I$147,9,FALSE),"")</f>
        <v>7759</v>
      </c>
      <c r="N57" s="18">
        <f t="shared" si="1"/>
        <v>904869.25</v>
      </c>
    </row>
    <row r="58" spans="1:14">
      <c r="A58" s="1" t="s">
        <v>77</v>
      </c>
      <c r="B58" s="14" t="s">
        <v>78</v>
      </c>
      <c r="C58" s="8">
        <f>IFERROR(VLOOKUP(B58,'Title I-A '!A:J,9,FALSE),"")</f>
        <v>1204271</v>
      </c>
      <c r="D58" s="8" t="str">
        <f>IFERROR(VLOOKUP(B58,'Title I-A Neglected '!A:J,9,FALSE),"")</f>
        <v/>
      </c>
      <c r="E58" s="11" t="str">
        <f>IFERROR(VLOOKUP(B58,'Title I-D LEA '!A:J,9,FALSE),"")</f>
        <v/>
      </c>
      <c r="F58" s="2">
        <f>IFERROR(VLOOKUP(B58,'Title II-A '!A:J,9,FALSE),"")</f>
        <v>165666.49</v>
      </c>
      <c r="G58" s="6">
        <f>IFERROR(VLOOKUP(B58,'Title III '!A:J,9,FALSE),"")</f>
        <v>0</v>
      </c>
      <c r="H58" s="6" t="str">
        <f>IFERROR(VLOOKUP(B58,'III-A Immigrant'!A:J,9,FALSE),"")</f>
        <v/>
      </c>
      <c r="I58" s="6">
        <f>IFERROR(VLOOKUP(B58,'Title IV '!A:J,9,FALSE),"")</f>
        <v>89235</v>
      </c>
      <c r="J58" s="4">
        <f>IFERROR(VLOOKUP(B58,'Title V '!A:J,9,FALSE),"")</f>
        <v>67047.39</v>
      </c>
      <c r="K58" s="4" t="str">
        <f>IFERROR(VLOOKUP(B58,'Title IX-A Homless'!A:J,9,FALSE),"")</f>
        <v/>
      </c>
      <c r="L58" s="28">
        <f>IFERROR(VLOOKUP('Allocation Summary'!B58,'IDEA Part B FY20'!$A$4:$I$151,9,FALSE),"")</f>
        <v>941264</v>
      </c>
      <c r="M58" s="28">
        <f>IFERROR(VLOOKUP(B58,'IDEA Preschool FY20'!$A$4:$I$147,9,FALSE),"")</f>
        <v>43028</v>
      </c>
      <c r="N58" s="18">
        <f t="shared" si="1"/>
        <v>2510511.88</v>
      </c>
    </row>
    <row r="59" spans="1:14">
      <c r="A59" s="1" t="s">
        <v>79</v>
      </c>
      <c r="B59" s="14" t="s">
        <v>80</v>
      </c>
      <c r="C59" s="8">
        <f>IFERROR(VLOOKUP(B59,'Title I-A '!A:J,9,FALSE),"")</f>
        <v>1213410</v>
      </c>
      <c r="D59" s="8" t="str">
        <f>IFERROR(VLOOKUP(B59,'Title I-A Neglected '!A:J,9,FALSE),"")</f>
        <v/>
      </c>
      <c r="E59" s="11" t="str">
        <f>IFERROR(VLOOKUP(B59,'Title I-D LEA '!A:J,9,FALSE),"")</f>
        <v/>
      </c>
      <c r="F59" s="2">
        <f>IFERROR(VLOOKUP(B59,'Title II-A '!A:J,9,FALSE),"")</f>
        <v>163494.86000000002</v>
      </c>
      <c r="G59" s="6">
        <f>IFERROR(VLOOKUP(B59,'Title III '!A:J,9,FALSE),"")</f>
        <v>0</v>
      </c>
      <c r="H59" s="6" t="str">
        <f>IFERROR(VLOOKUP(B59,'III-A Immigrant'!A:J,9,FALSE),"")</f>
        <v/>
      </c>
      <c r="I59" s="6">
        <f>IFERROR(VLOOKUP(B59,'Title IV '!A:J,9,FALSE),"")</f>
        <v>89912</v>
      </c>
      <c r="J59" s="4">
        <f>IFERROR(VLOOKUP(B59,'Title V '!A:J,9,FALSE),"")</f>
        <v>65983.839999999997</v>
      </c>
      <c r="K59" s="4" t="str">
        <f>IFERROR(VLOOKUP(B59,'Title IX-A Homless'!A:J,9,FALSE),"")</f>
        <v/>
      </c>
      <c r="L59" s="28">
        <f>IFERROR(VLOOKUP('Allocation Summary'!B59,'IDEA Part B FY20'!$A$4:$I$151,9,FALSE),"")</f>
        <v>841664</v>
      </c>
      <c r="M59" s="28">
        <f>IFERROR(VLOOKUP(B59,'IDEA Preschool FY20'!$A$4:$I$147,9,FALSE),"")</f>
        <v>33957</v>
      </c>
      <c r="N59" s="18">
        <f t="shared" si="1"/>
        <v>2408421.7000000002</v>
      </c>
    </row>
    <row r="60" spans="1:14">
      <c r="A60" s="1" t="s">
        <v>81</v>
      </c>
      <c r="B60" s="14" t="s">
        <v>82</v>
      </c>
      <c r="C60" s="8">
        <f>IFERROR(VLOOKUP(B60,'Title I-A '!A:J,9,FALSE),"")</f>
        <v>2100518</v>
      </c>
      <c r="D60" s="8" t="str">
        <f>IFERROR(VLOOKUP(B60,'Title I-A Neglected '!A:J,9,FALSE),"")</f>
        <v/>
      </c>
      <c r="E60" s="11" t="str">
        <f>IFERROR(VLOOKUP(B60,'Title I-D LEA '!A:J,9,FALSE),"")</f>
        <v/>
      </c>
      <c r="F60" s="2">
        <f>IFERROR(VLOOKUP(B60,'Title II-A '!A:J,9,FALSE),"")</f>
        <v>282363.55</v>
      </c>
      <c r="G60" s="6">
        <f>IFERROR(VLOOKUP(B60,'Title III '!A:J,9,FALSE),"")</f>
        <v>0</v>
      </c>
      <c r="H60" s="6" t="str">
        <f>IFERROR(VLOOKUP(B60,'III-A Immigrant'!A:J,9,FALSE),"")</f>
        <v/>
      </c>
      <c r="I60" s="6">
        <f>IFERROR(VLOOKUP(B60,'Title IV '!A:J,9,FALSE),"")</f>
        <v>155638</v>
      </c>
      <c r="J60" s="4" t="str">
        <f>IFERROR(VLOOKUP(B60,'Title V '!A:J,9,FALSE),"")</f>
        <v/>
      </c>
      <c r="K60" s="4">
        <f>IFERROR(VLOOKUP(B60,'Title IX-A Homless'!A:J,9,FALSE),"")</f>
        <v>19000</v>
      </c>
      <c r="L60" s="28">
        <f>IFERROR(VLOOKUP('Allocation Summary'!B60,'IDEA Part B FY20'!$A$4:$I$151,9,FALSE),"")</f>
        <v>1728303</v>
      </c>
      <c r="M60" s="28">
        <f>IFERROR(VLOOKUP(B60,'IDEA Preschool FY20'!$A$4:$I$147,9,FALSE),"")</f>
        <v>18571</v>
      </c>
      <c r="N60" s="18">
        <f t="shared" si="1"/>
        <v>4304393.55</v>
      </c>
    </row>
    <row r="61" spans="1:14">
      <c r="A61" s="1" t="s">
        <v>83</v>
      </c>
      <c r="B61" s="14" t="s">
        <v>84</v>
      </c>
      <c r="C61" s="8">
        <f>IFERROR(VLOOKUP(B61,'Title I-A '!A:J,9,FALSE),"")</f>
        <v>1001566</v>
      </c>
      <c r="D61" s="8" t="str">
        <f>IFERROR(VLOOKUP(B61,'Title I-A Neglected '!A:J,9,FALSE),"")</f>
        <v/>
      </c>
      <c r="E61" s="11" t="str">
        <f>IFERROR(VLOOKUP(B61,'Title I-D LEA '!A:J,9,FALSE),"")</f>
        <v/>
      </c>
      <c r="F61" s="2">
        <f>IFERROR(VLOOKUP(B61,'Title II-A '!A:J,9,FALSE),"")</f>
        <v>132839.96000000002</v>
      </c>
      <c r="G61" s="6">
        <f>IFERROR(VLOOKUP(B61,'Title III '!A:J,9,FALSE),"")</f>
        <v>0</v>
      </c>
      <c r="H61" s="6" t="str">
        <f>IFERROR(VLOOKUP(B61,'III-A Immigrant'!A:J,9,FALSE),"")</f>
        <v/>
      </c>
      <c r="I61" s="6">
        <f>IFERROR(VLOOKUP(B61,'Title IV '!A:J,9,FALSE),"")</f>
        <v>74217</v>
      </c>
      <c r="J61" s="4">
        <f>IFERROR(VLOOKUP(B61,'Title V '!A:J,9,FALSE),"")</f>
        <v>54093.760000000002</v>
      </c>
      <c r="K61" s="4" t="str">
        <f>IFERROR(VLOOKUP(B61,'Title IX-A Homless'!A:J,9,FALSE),"")</f>
        <v/>
      </c>
      <c r="L61" s="28">
        <f>IFERROR(VLOOKUP('Allocation Summary'!B61,'IDEA Part B FY20'!$A$4:$I$151,9,FALSE),"")</f>
        <v>681094</v>
      </c>
      <c r="M61" s="28">
        <f>IFERROR(VLOOKUP(B61,'IDEA Preschool FY20'!$A$4:$I$147,9,FALSE),"")</f>
        <v>50671</v>
      </c>
      <c r="N61" s="18">
        <f t="shared" si="1"/>
        <v>1994481.72</v>
      </c>
    </row>
    <row r="62" spans="1:14">
      <c r="A62" s="1" t="s">
        <v>85</v>
      </c>
      <c r="B62" s="14" t="s">
        <v>86</v>
      </c>
      <c r="C62" s="8">
        <f>IFERROR(VLOOKUP(B62,'Title I-A '!A:J,9,FALSE),"")</f>
        <v>812854</v>
      </c>
      <c r="D62" s="8" t="str">
        <f>IFERROR(VLOOKUP(B62,'Title I-A Neglected '!A:J,9,FALSE),"")</f>
        <v/>
      </c>
      <c r="E62" s="11" t="str">
        <f>IFERROR(VLOOKUP(B62,'Title I-D LEA '!A:J,9,FALSE),"")</f>
        <v/>
      </c>
      <c r="F62" s="2">
        <f>IFERROR(VLOOKUP(B62,'Title II-A '!A:J,9,FALSE),"")</f>
        <v>124351.68000000001</v>
      </c>
      <c r="G62" s="6">
        <f>IFERROR(VLOOKUP(B62,'Title III '!A:J,9,FALSE),"")</f>
        <v>0</v>
      </c>
      <c r="H62" s="6" t="str">
        <f>IFERROR(VLOOKUP(B62,'III-A Immigrant'!A:J,9,FALSE),"")</f>
        <v/>
      </c>
      <c r="I62" s="6">
        <f>IFERROR(VLOOKUP(B62,'Title IV '!A:J,9,FALSE),"")</f>
        <v>60235</v>
      </c>
      <c r="J62" s="4">
        <f>IFERROR(VLOOKUP(B62,'Title V '!A:J,9,FALSE),"")</f>
        <v>74483.27</v>
      </c>
      <c r="K62" s="4" t="str">
        <f>IFERROR(VLOOKUP(B62,'Title IX-A Homless'!A:J,9,FALSE),"")</f>
        <v/>
      </c>
      <c r="L62" s="28">
        <f>IFERROR(VLOOKUP('Allocation Summary'!B62,'IDEA Part B FY20'!$A$4:$I$151,9,FALSE),"")</f>
        <v>811799</v>
      </c>
      <c r="M62" s="28">
        <f>IFERROR(VLOOKUP(B62,'IDEA Preschool FY20'!$A$4:$I$147,9,FALSE),"")</f>
        <v>27018</v>
      </c>
      <c r="N62" s="18">
        <f t="shared" si="1"/>
        <v>1910740.95</v>
      </c>
    </row>
    <row r="63" spans="1:14">
      <c r="A63" s="1" t="s">
        <v>87</v>
      </c>
      <c r="B63" s="14" t="s">
        <v>88</v>
      </c>
      <c r="C63" s="8">
        <f>IFERROR(VLOOKUP(B63,'Title I-A '!A:J,9,FALSE),"")</f>
        <v>943770</v>
      </c>
      <c r="D63" s="8" t="str">
        <f>IFERROR(VLOOKUP(B63,'Title I-A Neglected '!A:J,9,FALSE),"")</f>
        <v/>
      </c>
      <c r="E63" s="11" t="str">
        <f>IFERROR(VLOOKUP(B63,'Title I-D LEA '!A:J,9,FALSE),"")</f>
        <v/>
      </c>
      <c r="F63" s="2">
        <f>IFERROR(VLOOKUP(B63,'Title II-A '!A:J,9,FALSE),"")</f>
        <v>146167.88</v>
      </c>
      <c r="G63" s="6">
        <f>IFERROR(VLOOKUP(B63,'Title III '!A:J,9,FALSE),"")</f>
        <v>0</v>
      </c>
      <c r="H63" s="6" t="str">
        <f>IFERROR(VLOOKUP(B63,'III-A Immigrant'!A:J,9,FALSE),"")</f>
        <v/>
      </c>
      <c r="I63" s="6">
        <f>IFERROR(VLOOKUP(B63,'Title IV '!A:J,9,FALSE),"")</f>
        <v>69934</v>
      </c>
      <c r="J63" s="4">
        <f>IFERROR(VLOOKUP(B63,'Title V '!A:J,9,FALSE),"")</f>
        <v>56597.62</v>
      </c>
      <c r="K63" s="4" t="str">
        <f>IFERROR(VLOOKUP(B63,'Title IX-A Homless'!A:J,9,FALSE),"")</f>
        <v/>
      </c>
      <c r="L63" s="28">
        <f>IFERROR(VLOOKUP('Allocation Summary'!B63,'IDEA Part B FY20'!$A$4:$I$151,9,FALSE),"")</f>
        <v>771613</v>
      </c>
      <c r="M63" s="28">
        <f>IFERROR(VLOOKUP(B63,'IDEA Preschool FY20'!$A$4:$I$147,9,FALSE),"")</f>
        <v>54496</v>
      </c>
      <c r="N63" s="18">
        <f t="shared" si="1"/>
        <v>2042578.5</v>
      </c>
    </row>
    <row r="64" spans="1:14">
      <c r="A64" s="1" t="s">
        <v>89</v>
      </c>
      <c r="B64" s="14" t="s">
        <v>90</v>
      </c>
      <c r="C64" s="8">
        <f>IFERROR(VLOOKUP(B64,'Title I-A '!A:J,9,FALSE),"")</f>
        <v>1054526</v>
      </c>
      <c r="D64" s="8" t="str">
        <f>IFERROR(VLOOKUP(B64,'Title I-A Neglected '!A:J,9,FALSE),"")</f>
        <v/>
      </c>
      <c r="E64" s="11" t="str">
        <f>IFERROR(VLOOKUP(B64,'Title I-D LEA '!A:J,9,FALSE),"")</f>
        <v/>
      </c>
      <c r="F64" s="2">
        <f>IFERROR(VLOOKUP(B64,'Title II-A '!A:J,9,FALSE),"")</f>
        <v>137908.79999999999</v>
      </c>
      <c r="G64" s="6">
        <f>IFERROR(VLOOKUP(B64,'Title III '!A:J,9,FALSE),"")</f>
        <v>0</v>
      </c>
      <c r="H64" s="6" t="str">
        <f>IFERROR(VLOOKUP(B64,'III-A Immigrant'!A:J,9,FALSE),"")</f>
        <v/>
      </c>
      <c r="I64" s="6">
        <f>IFERROR(VLOOKUP(B64,'Title IV '!A:J,9,FALSE),"")</f>
        <v>78140</v>
      </c>
      <c r="J64" s="4">
        <f>IFERROR(VLOOKUP(B64,'Title V '!A:J,9,FALSE),"")</f>
        <v>63898.45</v>
      </c>
      <c r="K64" s="4" t="str">
        <f>IFERROR(VLOOKUP(B64,'Title IX-A Homless'!A:J,9,FALSE),"")</f>
        <v/>
      </c>
      <c r="L64" s="28">
        <f>IFERROR(VLOOKUP('Allocation Summary'!B64,'IDEA Part B FY20'!$A$4:$I$151,9,FALSE),"")</f>
        <v>834863</v>
      </c>
      <c r="M64" s="28">
        <f>IFERROR(VLOOKUP(B64,'IDEA Preschool FY20'!$A$4:$I$147,9,FALSE),"")</f>
        <v>22605</v>
      </c>
      <c r="N64" s="18">
        <f t="shared" si="1"/>
        <v>2191941.25</v>
      </c>
    </row>
    <row r="65" spans="1:14">
      <c r="A65" s="1" t="s">
        <v>91</v>
      </c>
      <c r="B65" s="14" t="s">
        <v>92</v>
      </c>
      <c r="C65" s="8">
        <f>IFERROR(VLOOKUP(B65,'Title I-A '!A:J,9,FALSE),"")</f>
        <v>212359</v>
      </c>
      <c r="D65" s="8" t="str">
        <f>IFERROR(VLOOKUP(B65,'Title I-A Neglected '!A:J,9,FALSE),"")</f>
        <v/>
      </c>
      <c r="E65" s="11" t="str">
        <f>IFERROR(VLOOKUP(B65,'Title I-D LEA '!A:J,9,FALSE),"")</f>
        <v/>
      </c>
      <c r="F65" s="2">
        <f>IFERROR(VLOOKUP(B65,'Title II-A '!A:J,9,FALSE),"")</f>
        <v>29404.16</v>
      </c>
      <c r="G65" s="6" t="str">
        <f>IFERROR(VLOOKUP(B65,'Title III '!A:J,9,FALSE),"")</f>
        <v/>
      </c>
      <c r="H65" s="6" t="str">
        <f>IFERROR(VLOOKUP(B65,'III-A Immigrant'!A:J,9,FALSE),"")</f>
        <v/>
      </c>
      <c r="I65" s="6">
        <f>IFERROR(VLOOKUP(B65,'Title IV '!A:J,9,FALSE),"")</f>
        <v>15744</v>
      </c>
      <c r="J65" s="4">
        <f>IFERROR(VLOOKUP(B65,'Title V '!A:J,9,FALSE),"")</f>
        <v>12204.81</v>
      </c>
      <c r="K65" s="4" t="str">
        <f>IFERROR(VLOOKUP(B65,'Title IX-A Homless'!A:J,9,FALSE),"")</f>
        <v/>
      </c>
      <c r="L65" s="28">
        <f>IFERROR(VLOOKUP('Allocation Summary'!B65,'IDEA Part B FY20'!$A$4:$I$151,9,FALSE),"")</f>
        <v>158320</v>
      </c>
      <c r="M65" s="28">
        <f>IFERROR(VLOOKUP(B65,'IDEA Preschool FY20'!$A$4:$I$147,9,FALSE),"")</f>
        <v>17103</v>
      </c>
      <c r="N65" s="18">
        <f t="shared" si="1"/>
        <v>445134.97000000003</v>
      </c>
    </row>
    <row r="66" spans="1:14">
      <c r="A66" s="1" t="s">
        <v>93</v>
      </c>
      <c r="B66" s="14" t="s">
        <v>94</v>
      </c>
      <c r="C66" s="8">
        <f>IFERROR(VLOOKUP(B66,'Title I-A '!A:J,9,FALSE),"")</f>
        <v>357464</v>
      </c>
      <c r="D66" s="8" t="str">
        <f>IFERROR(VLOOKUP(B66,'Title I-A Neglected '!A:J,9,FALSE),"")</f>
        <v/>
      </c>
      <c r="E66" s="11" t="str">
        <f>IFERROR(VLOOKUP(B66,'Title I-D LEA '!A:J,9,FALSE),"")</f>
        <v/>
      </c>
      <c r="F66" s="2">
        <f>IFERROR(VLOOKUP(B66,'Title II-A '!A:J,9,FALSE),"")</f>
        <v>49788.520000000004</v>
      </c>
      <c r="G66" s="6" t="str">
        <f>IFERROR(VLOOKUP(B66,'Title III '!A:J,9,FALSE),"")</f>
        <v/>
      </c>
      <c r="H66" s="6" t="str">
        <f>IFERROR(VLOOKUP(B66,'III-A Immigrant'!A:J,9,FALSE),"")</f>
        <v/>
      </c>
      <c r="I66" s="6">
        <f>IFERROR(VLOOKUP(B66,'Title IV '!A:J,9,FALSE),"")</f>
        <v>26495</v>
      </c>
      <c r="J66" s="4">
        <f>IFERROR(VLOOKUP(B66,'Title V '!A:J,9,FALSE),"")</f>
        <v>24867.730000000003</v>
      </c>
      <c r="K66" s="4" t="str">
        <f>IFERROR(VLOOKUP(B66,'Title IX-A Homless'!A:J,9,FALSE),"")</f>
        <v/>
      </c>
      <c r="L66" s="28">
        <f>IFERROR(VLOOKUP('Allocation Summary'!B66,'IDEA Part B FY20'!$A$4:$I$151,9,FALSE),"")</f>
        <v>289703</v>
      </c>
      <c r="M66" s="28">
        <f>IFERROR(VLOOKUP(B66,'IDEA Preschool FY20'!$A$4:$I$147,9,FALSE),"")</f>
        <v>13291</v>
      </c>
      <c r="N66" s="18">
        <f t="shared" si="1"/>
        <v>761609.25</v>
      </c>
    </row>
    <row r="67" spans="1:14">
      <c r="A67" s="1" t="s">
        <v>95</v>
      </c>
      <c r="B67" s="14" t="s">
        <v>96</v>
      </c>
      <c r="C67" s="8">
        <f>IFERROR(VLOOKUP(B67,'Title I-A '!A:J,9,FALSE),"")</f>
        <v>508015</v>
      </c>
      <c r="D67" s="8" t="str">
        <f>IFERROR(VLOOKUP(B67,'Title I-A Neglected '!A:J,9,FALSE),"")</f>
        <v/>
      </c>
      <c r="E67" s="11" t="str">
        <f>IFERROR(VLOOKUP(B67,'Title I-D LEA '!A:J,9,FALSE),"")</f>
        <v/>
      </c>
      <c r="F67" s="2">
        <f>IFERROR(VLOOKUP(B67,'Title II-A '!A:J,9,FALSE),"")</f>
        <v>65081.17</v>
      </c>
      <c r="G67" s="6">
        <f>IFERROR(VLOOKUP(B67,'Title III '!A:J,9,FALSE),"")</f>
        <v>20515.79</v>
      </c>
      <c r="H67" s="6" t="str">
        <f>IFERROR(VLOOKUP(B67,'III-A Immigrant'!A:J,9,FALSE),"")</f>
        <v/>
      </c>
      <c r="I67" s="6">
        <f>IFERROR(VLOOKUP(B67,'Title IV '!A:J,9,FALSE),"")</f>
        <v>37649</v>
      </c>
      <c r="J67" s="4" t="str">
        <f>IFERROR(VLOOKUP(B67,'Title V '!A:J,9,FALSE),"")</f>
        <v/>
      </c>
      <c r="K67" s="4" t="str">
        <f>IFERROR(VLOOKUP(B67,'Title IX-A Homless'!A:J,9,FALSE),"")</f>
        <v/>
      </c>
      <c r="L67" s="28">
        <f>IFERROR(VLOOKUP('Allocation Summary'!B67,'IDEA Part B FY20'!$A$4:$I$151,9,FALSE),"")</f>
        <v>366809</v>
      </c>
      <c r="M67" s="28">
        <f>IFERROR(VLOOKUP(B67,'IDEA Preschool FY20'!$A$4:$I$147,9,FALSE),"")</f>
        <v>14617</v>
      </c>
      <c r="N67" s="18">
        <f t="shared" si="1"/>
        <v>1012686.9600000001</v>
      </c>
    </row>
    <row r="68" spans="1:14">
      <c r="A68" s="1" t="s">
        <v>97</v>
      </c>
      <c r="B68" s="14" t="s">
        <v>98</v>
      </c>
      <c r="C68" s="8">
        <f>IFERROR(VLOOKUP(B68,'Title I-A '!A:J,9,FALSE),"")</f>
        <v>672761</v>
      </c>
      <c r="D68" s="8" t="str">
        <f>IFERROR(VLOOKUP(B68,'Title I-A Neglected '!A:J,9,FALSE),"")</f>
        <v/>
      </c>
      <c r="E68" s="11">
        <f>IFERROR(VLOOKUP(B68,'Title I-D LEA '!A:J,9,FALSE),"")</f>
        <v>99847.01</v>
      </c>
      <c r="F68" s="2">
        <f>IFERROR(VLOOKUP(B68,'Title II-A '!A:J,9,FALSE),"")</f>
        <v>93976.53</v>
      </c>
      <c r="G68" s="6">
        <f>IFERROR(VLOOKUP(B68,'Title III '!A:J,9,FALSE),"")</f>
        <v>0</v>
      </c>
      <c r="H68" s="6" t="str">
        <f>IFERROR(VLOOKUP(B68,'III-A Immigrant'!A:J,9,FALSE),"")</f>
        <v/>
      </c>
      <c r="I68" s="6">
        <f>IFERROR(VLOOKUP(B68,'Title IV '!A:J,9,FALSE),"")</f>
        <v>49855</v>
      </c>
      <c r="J68" s="4">
        <f>IFERROR(VLOOKUP(B68,'Title V '!A:J,9,FALSE),"")</f>
        <v>53875.839999999997</v>
      </c>
      <c r="K68" s="4" t="str">
        <f>IFERROR(VLOOKUP(B68,'Title IX-A Homless'!A:J,9,FALSE),"")</f>
        <v/>
      </c>
      <c r="L68" s="28">
        <f>IFERROR(VLOOKUP('Allocation Summary'!B68,'IDEA Part B FY20'!$A$4:$I$151,9,FALSE),"")</f>
        <v>662648</v>
      </c>
      <c r="M68" s="28">
        <f>IFERROR(VLOOKUP(B68,'IDEA Preschool FY20'!$A$4:$I$147,9,FALSE),"")</f>
        <v>23947</v>
      </c>
      <c r="N68" s="18">
        <f t="shared" si="1"/>
        <v>1656910.38</v>
      </c>
    </row>
    <row r="69" spans="1:14">
      <c r="A69" s="1" t="s">
        <v>99</v>
      </c>
      <c r="B69" s="14" t="s">
        <v>100</v>
      </c>
      <c r="C69" s="8">
        <f>IFERROR(VLOOKUP(B69,'Title I-A '!A:J,9,FALSE),"")</f>
        <v>349077</v>
      </c>
      <c r="D69" s="8" t="str">
        <f>IFERROR(VLOOKUP(B69,'Title I-A Neglected '!A:J,9,FALSE),"")</f>
        <v/>
      </c>
      <c r="E69" s="11" t="str">
        <f>IFERROR(VLOOKUP(B69,'Title I-D LEA '!A:J,9,FALSE),"")</f>
        <v/>
      </c>
      <c r="F69" s="2">
        <f>IFERROR(VLOOKUP(B69,'Title II-A '!A:J,9,FALSE),"")</f>
        <v>52801.919999999998</v>
      </c>
      <c r="G69" s="6" t="str">
        <f>IFERROR(VLOOKUP(B69,'Title III '!A:J,9,FALSE),"")</f>
        <v/>
      </c>
      <c r="H69" s="6" t="str">
        <f>IFERROR(VLOOKUP(B69,'III-A Immigrant'!A:J,9,FALSE),"")</f>
        <v/>
      </c>
      <c r="I69" s="6">
        <f>IFERROR(VLOOKUP(B69,'Title IV '!A:J,9,FALSE),"")</f>
        <v>25873</v>
      </c>
      <c r="J69" s="4">
        <f>IFERROR(VLOOKUP(B69,'Title V '!A:J,9,FALSE),"")</f>
        <v>24270.77</v>
      </c>
      <c r="K69" s="4">
        <f>IFERROR(VLOOKUP(B69,'Title IX-A Homless'!A:J,9,FALSE),"")</f>
        <v>26000</v>
      </c>
      <c r="L69" s="28">
        <f>IFERROR(VLOOKUP('Allocation Summary'!B69,'IDEA Part B FY20'!$A$4:$I$151,9,FALSE),"")</f>
        <v>287870</v>
      </c>
      <c r="M69" s="28">
        <f>IFERROR(VLOOKUP(B69,'IDEA Preschool FY20'!$A$4:$I$147,9,FALSE),"")</f>
        <v>16686</v>
      </c>
      <c r="N69" s="18">
        <f t="shared" ref="N69:N100" si="2">SUM(C69:M69)</f>
        <v>782578.69</v>
      </c>
    </row>
    <row r="70" spans="1:14">
      <c r="A70" s="1" t="s">
        <v>101</v>
      </c>
      <c r="B70" s="14" t="s">
        <v>102</v>
      </c>
      <c r="C70" s="8">
        <f>IFERROR(VLOOKUP(B70,'Title I-A '!A:J,9,FALSE),"")</f>
        <v>525565</v>
      </c>
      <c r="D70" s="8" t="str">
        <f>IFERROR(VLOOKUP(B70,'Title I-A Neglected '!A:J,9,FALSE),"")</f>
        <v/>
      </c>
      <c r="E70" s="11" t="str">
        <f>IFERROR(VLOOKUP(B70,'Title I-D LEA '!A:J,9,FALSE),"")</f>
        <v/>
      </c>
      <c r="F70" s="2">
        <f>IFERROR(VLOOKUP(B70,'Title II-A '!A:J,9,FALSE),"")</f>
        <v>65935.490000000005</v>
      </c>
      <c r="G70" s="6">
        <f>IFERROR(VLOOKUP(B70,'Title III '!A:J,9,FALSE),"")</f>
        <v>0</v>
      </c>
      <c r="H70" s="6" t="str">
        <f>IFERROR(VLOOKUP(B70,'III-A Immigrant'!A:J,9,FALSE),"")</f>
        <v/>
      </c>
      <c r="I70" s="6">
        <f>IFERROR(VLOOKUP(B70,'Title IV '!A:J,9,FALSE),"")</f>
        <v>38949</v>
      </c>
      <c r="J70" s="4">
        <f>IFERROR(VLOOKUP(B70,'Title V '!A:J,9,FALSE),"")</f>
        <v>27481.11</v>
      </c>
      <c r="K70" s="4" t="str">
        <f>IFERROR(VLOOKUP(B70,'Title IX-A Homless'!A:J,9,FALSE),"")</f>
        <v/>
      </c>
      <c r="L70" s="28">
        <f>IFERROR(VLOOKUP('Allocation Summary'!B70,'IDEA Part B FY20'!$A$4:$I$151,9,FALSE),"")</f>
        <v>385435</v>
      </c>
      <c r="M70" s="28">
        <f>IFERROR(VLOOKUP(B70,'IDEA Preschool FY20'!$A$4:$I$147,9,FALSE),"")</f>
        <v>12536</v>
      </c>
      <c r="N70" s="18">
        <f t="shared" si="2"/>
        <v>1055901.6000000001</v>
      </c>
    </row>
    <row r="71" spans="1:14">
      <c r="A71" s="1" t="s">
        <v>103</v>
      </c>
      <c r="B71" s="14" t="s">
        <v>104</v>
      </c>
      <c r="C71" s="8">
        <f>IFERROR(VLOOKUP(B71,'Title I-A '!A:J,9,FALSE),"")</f>
        <v>1832364</v>
      </c>
      <c r="D71" s="8" t="str">
        <f>IFERROR(VLOOKUP(B71,'Title I-A Neglected '!A:J,9,FALSE),"")</f>
        <v/>
      </c>
      <c r="E71" s="11">
        <f>IFERROR(VLOOKUP(B71,'Title I-D LEA '!A:J,9,FALSE),"")</f>
        <v>52860.18</v>
      </c>
      <c r="F71" s="2">
        <f>IFERROR(VLOOKUP(B71,'Title II-A '!A:J,9,FALSE),"")</f>
        <v>259962.08000000002</v>
      </c>
      <c r="G71" s="6">
        <f>IFERROR(VLOOKUP(B71,'Title III '!A:J,9,FALSE),"")</f>
        <v>36847.449999999997</v>
      </c>
      <c r="H71" s="6" t="str">
        <f>IFERROR(VLOOKUP(B71,'III-A Immigrant'!A:J,9,FALSE),"")</f>
        <v/>
      </c>
      <c r="I71" s="6">
        <f>IFERROR(VLOOKUP(B71,'Title IV '!A:J,9,FALSE),"")</f>
        <v>135771</v>
      </c>
      <c r="J71" s="4" t="str">
        <f>IFERROR(VLOOKUP(B71,'Title V '!A:J,9,FALSE),"")</f>
        <v/>
      </c>
      <c r="K71" s="4" t="str">
        <f>IFERROR(VLOOKUP(B71,'Title IX-A Homless'!A:J,9,FALSE),"")</f>
        <v/>
      </c>
      <c r="L71" s="28">
        <f>IFERROR(VLOOKUP('Allocation Summary'!B71,'IDEA Part B FY20'!$A$4:$I$151,9,FALSE),"")</f>
        <v>1575960</v>
      </c>
      <c r="M71" s="28">
        <f>IFERROR(VLOOKUP(B71,'IDEA Preschool FY20'!$A$4:$I$147,9,FALSE),"")</f>
        <v>54276</v>
      </c>
      <c r="N71" s="18">
        <f t="shared" si="2"/>
        <v>3948040.71</v>
      </c>
    </row>
    <row r="72" spans="1:14">
      <c r="A72" s="1" t="s">
        <v>105</v>
      </c>
      <c r="B72" s="14" t="s">
        <v>106</v>
      </c>
      <c r="C72" s="8">
        <f>IFERROR(VLOOKUP(B72,'Title I-A '!A:J,9,FALSE),"")</f>
        <v>1817354</v>
      </c>
      <c r="D72" s="8" t="str">
        <f>IFERROR(VLOOKUP(B72,'Title I-A Neglected '!A:J,9,FALSE),"")</f>
        <v/>
      </c>
      <c r="E72" s="11">
        <f>IFERROR(VLOOKUP(B72,'Title I-D LEA '!A:J,9,FALSE),"")</f>
        <v>30205.82</v>
      </c>
      <c r="F72" s="2">
        <f>IFERROR(VLOOKUP(B72,'Title II-A '!A:J,9,FALSE),"")</f>
        <v>264349.84999999998</v>
      </c>
      <c r="G72" s="6">
        <f>IFERROR(VLOOKUP(B72,'Title III '!A:J,9,FALSE),"")</f>
        <v>44675.839999999997</v>
      </c>
      <c r="H72" s="6" t="str">
        <f>IFERROR(VLOOKUP(B72,'III-A Immigrant'!A:J,9,FALSE),"")</f>
        <v/>
      </c>
      <c r="I72" s="6">
        <f>IFERROR(VLOOKUP(B72,'Title IV '!A:J,9,FALSE),"")</f>
        <v>134659</v>
      </c>
      <c r="J72" s="4" t="str">
        <f>IFERROR(VLOOKUP(B72,'Title V '!A:J,9,FALSE),"")</f>
        <v/>
      </c>
      <c r="K72" s="4">
        <f>IFERROR(VLOOKUP(B72,'Title IX-A Homless'!A:J,9,FALSE),"")</f>
        <v>70000</v>
      </c>
      <c r="L72" s="28">
        <f>IFERROR(VLOOKUP('Allocation Summary'!B72,'IDEA Part B FY20'!$A$4:$I$151,9,FALSE),"")</f>
        <v>1609634</v>
      </c>
      <c r="M72" s="28">
        <f>IFERROR(VLOOKUP(B72,'IDEA Preschool FY20'!$A$4:$I$147,9,FALSE),"")</f>
        <v>39803</v>
      </c>
      <c r="N72" s="18">
        <f t="shared" si="2"/>
        <v>4010681.51</v>
      </c>
    </row>
    <row r="73" spans="1:14">
      <c r="A73" s="1" t="s">
        <v>107</v>
      </c>
      <c r="B73" s="14" t="s">
        <v>108</v>
      </c>
      <c r="C73" s="8">
        <f>IFERROR(VLOOKUP(B73,'Title I-A '!A:J,9,FALSE),"")</f>
        <v>846566</v>
      </c>
      <c r="D73" s="8">
        <f>IFERROR(VLOOKUP(B73,'Title I-A Neglected '!A:J,9,FALSE),"")</f>
        <v>107270</v>
      </c>
      <c r="E73" s="11" t="str">
        <f>IFERROR(VLOOKUP(B73,'Title I-D LEA '!A:J,9,FALSE),"")</f>
        <v/>
      </c>
      <c r="F73" s="2">
        <f>IFERROR(VLOOKUP(B73,'Title II-A '!A:J,9,FALSE),"")</f>
        <v>101992.94</v>
      </c>
      <c r="G73" s="6">
        <f>IFERROR(VLOOKUP(B73,'Title III '!A:J,9,FALSE),"")</f>
        <v>0</v>
      </c>
      <c r="H73" s="6" t="str">
        <f>IFERROR(VLOOKUP(B73,'III-A Immigrant'!A:J,9,FALSE),"")</f>
        <v/>
      </c>
      <c r="I73" s="6">
        <f>IFERROR(VLOOKUP(B73,'Title IV '!A:J,9,FALSE),"")</f>
        <v>70680</v>
      </c>
      <c r="J73" s="4">
        <f>IFERROR(VLOOKUP(B73,'Title V '!A:J,9,FALSE),"")</f>
        <v>38186.58</v>
      </c>
      <c r="K73" s="4" t="str">
        <f>IFERROR(VLOOKUP(B73,'Title IX-A Homless'!A:J,9,FALSE),"")</f>
        <v/>
      </c>
      <c r="L73" s="28">
        <f>IFERROR(VLOOKUP('Allocation Summary'!B73,'IDEA Part B FY20'!$A$4:$I$151,9,FALSE),"")</f>
        <v>507899</v>
      </c>
      <c r="M73" s="28">
        <f>IFERROR(VLOOKUP(B73,'IDEA Preschool FY20'!$A$4:$I$147,9,FALSE),"")</f>
        <v>17417</v>
      </c>
      <c r="N73" s="18">
        <f t="shared" si="2"/>
        <v>1690011.52</v>
      </c>
    </row>
    <row r="74" spans="1:14">
      <c r="A74" s="1" t="s">
        <v>327</v>
      </c>
      <c r="B74" s="9" t="s">
        <v>109</v>
      </c>
      <c r="C74" s="8">
        <f>IFERROR(VLOOKUP(B74,'Title I-A '!A:J,9,FALSE),"")</f>
        <v>2020750</v>
      </c>
      <c r="D74" s="8">
        <f>IFERROR(VLOOKUP(B74,'Title I-A Neglected '!A:J,9,FALSE),"")</f>
        <v>9500</v>
      </c>
      <c r="E74" s="11" t="str">
        <f>IFERROR(VLOOKUP(B74,'Title I-D LEA '!A:J,9,FALSE),"")</f>
        <v/>
      </c>
      <c r="F74" s="2">
        <f>IFERROR(VLOOKUP(B74,'Title II-A '!A:J,9,FALSE),"")</f>
        <v>328234.87</v>
      </c>
      <c r="G74" s="6">
        <f>IFERROR(VLOOKUP(B74,'Title III '!A:J,9,FALSE),"")</f>
        <v>0</v>
      </c>
      <c r="H74" s="6" t="str">
        <f>IFERROR(VLOOKUP(B74,'III-A Immigrant'!A:J,9,FALSE),"")</f>
        <v/>
      </c>
      <c r="I74" s="6">
        <f>IFERROR(VLOOKUP(B74,'Title IV '!A:J,9,FALSE),"")</f>
        <v>150432</v>
      </c>
      <c r="J74" s="4" t="str">
        <f>IFERROR(VLOOKUP(B74,'Title V '!A:J,9,FALSE),"")</f>
        <v/>
      </c>
      <c r="K74" s="4">
        <f>IFERROR(VLOOKUP(B74,'Title IX-A Homless'!A:J,9,FALSE),"")</f>
        <v>50000</v>
      </c>
      <c r="L74" s="28">
        <f>IFERROR(VLOOKUP('Allocation Summary'!B74,'IDEA Part B FY20'!$A$4:$I$151,9,FALSE),"")</f>
        <v>1668523</v>
      </c>
      <c r="M74" s="28">
        <f>IFERROR(VLOOKUP(B74,'IDEA Preschool FY20'!$A$4:$I$147,9,FALSE),"")</f>
        <v>46660</v>
      </c>
      <c r="N74" s="18">
        <f t="shared" si="2"/>
        <v>4274099.87</v>
      </c>
    </row>
    <row r="75" spans="1:14">
      <c r="A75" s="1" t="s">
        <v>110</v>
      </c>
      <c r="B75" s="14" t="s">
        <v>111</v>
      </c>
      <c r="C75" s="8">
        <f>IFERROR(VLOOKUP(B75,'Title I-A '!A:J,9,FALSE),"")</f>
        <v>15447023</v>
      </c>
      <c r="D75" s="8">
        <f>IFERROR(VLOOKUP(B75,'Title I-A Neglected '!A:J,9,FALSE),"")</f>
        <v>130254</v>
      </c>
      <c r="E75" s="11">
        <f>IFERROR(VLOOKUP(B75,'Title I-D LEA '!A:J,9,FALSE),"")</f>
        <v>91456.5</v>
      </c>
      <c r="F75" s="2">
        <f>IFERROR(VLOOKUP(B75,'Title II-A '!A:J,9,FALSE),"")</f>
        <v>2041369.5</v>
      </c>
      <c r="G75" s="6">
        <f>IFERROR(VLOOKUP(B75,'Title III '!A:J,9,FALSE),"")</f>
        <v>396683.68000000005</v>
      </c>
      <c r="H75" s="6">
        <f>IFERROR(VLOOKUP(B75,'III-A Immigrant'!A:J,9,FALSE),"")</f>
        <v>22578.639999999999</v>
      </c>
      <c r="I75" s="6">
        <f>IFERROR(VLOOKUP(B75,'Title IV '!A:J,9,FALSE),"")</f>
        <v>1154136</v>
      </c>
      <c r="J75" s="4" t="str">
        <f>IFERROR(VLOOKUP(B75,'Title V '!A:J,9,FALSE),"")</f>
        <v/>
      </c>
      <c r="K75" s="4">
        <f>IFERROR(VLOOKUP(B75,'Title IX-A Homless'!A:J,9,FALSE),"")</f>
        <v>63000</v>
      </c>
      <c r="L75" s="28">
        <f>IFERROR(VLOOKUP('Allocation Summary'!B75,'IDEA Part B FY20'!$A$4:$I$151,9,FALSE),"")</f>
        <v>14022914</v>
      </c>
      <c r="M75" s="28">
        <f>IFERROR(VLOOKUP(B75,'IDEA Preschool FY20'!$A$4:$I$147,9,FALSE),"")</f>
        <v>362183</v>
      </c>
      <c r="N75" s="18">
        <f t="shared" si="2"/>
        <v>33731598.32</v>
      </c>
    </row>
    <row r="76" spans="1:14">
      <c r="A76" s="1" t="s">
        <v>112</v>
      </c>
      <c r="B76" s="14" t="s">
        <v>113</v>
      </c>
      <c r="C76" s="8">
        <f>IFERROR(VLOOKUP(B76,'Title I-A '!A:J,9,FALSE),"")</f>
        <v>445125</v>
      </c>
      <c r="D76" s="8" t="str">
        <f>IFERROR(VLOOKUP(B76,'Title I-A Neglected '!A:J,9,FALSE),"")</f>
        <v/>
      </c>
      <c r="E76" s="11" t="str">
        <f>IFERROR(VLOOKUP(B76,'Title I-D LEA '!A:J,9,FALSE),"")</f>
        <v/>
      </c>
      <c r="F76" s="2">
        <f>IFERROR(VLOOKUP(B76,'Title II-A '!A:J,9,FALSE),"")</f>
        <v>47585.91</v>
      </c>
      <c r="G76" s="6">
        <f>IFERROR(VLOOKUP(B76,'Title III '!A:J,9,FALSE),"")</f>
        <v>0</v>
      </c>
      <c r="H76" s="6" t="str">
        <f>IFERROR(VLOOKUP(B76,'III-A Immigrant'!A:J,9,FALSE),"")</f>
        <v/>
      </c>
      <c r="I76" s="6">
        <f>IFERROR(VLOOKUP(B76,'Title IV '!A:J,9,FALSE),"")</f>
        <v>32990</v>
      </c>
      <c r="J76" s="4">
        <f>IFERROR(VLOOKUP(B76,'Title V '!A:J,9,FALSE),"")</f>
        <v>14344.939999999999</v>
      </c>
      <c r="K76" s="4" t="str">
        <f>IFERROR(VLOOKUP(B76,'Title IX-A Homless'!A:J,9,FALSE),"")</f>
        <v/>
      </c>
      <c r="L76" s="28">
        <f>IFERROR(VLOOKUP('Allocation Summary'!B76,'IDEA Part B FY20'!$A$4:$I$151,9,FALSE),"")</f>
        <v>205373</v>
      </c>
      <c r="M76" s="28">
        <f>IFERROR(VLOOKUP(B76,'IDEA Preschool FY20'!$A$4:$I$147,9,FALSE),"")</f>
        <v>11415</v>
      </c>
      <c r="N76" s="18">
        <f t="shared" si="2"/>
        <v>756833.85</v>
      </c>
    </row>
    <row r="77" spans="1:14">
      <c r="A77" s="1" t="s">
        <v>282</v>
      </c>
      <c r="B77" s="14" t="s">
        <v>283</v>
      </c>
      <c r="C77" s="8">
        <f>IFERROR(VLOOKUP(B77,'Title I-A '!A:J,9,FALSE),"")</f>
        <v>447333</v>
      </c>
      <c r="D77" s="8" t="str">
        <f>IFERROR(VLOOKUP(B77,'Title I-A Neglected '!A:J,9,FALSE),"")</f>
        <v/>
      </c>
      <c r="E77" s="11" t="str">
        <f>IFERROR(VLOOKUP(B77,'Title I-D LEA '!A:J,9,FALSE),"")</f>
        <v/>
      </c>
      <c r="F77" s="2">
        <f>IFERROR(VLOOKUP(B77,'Title II-A '!A:J,9,FALSE),"")</f>
        <v>40351.1</v>
      </c>
      <c r="G77" s="6">
        <f>IFERROR(VLOOKUP(B77,'Title III '!A:J,9,FALSE),"")</f>
        <v>11742.59</v>
      </c>
      <c r="H77" s="6" t="str">
        <f>IFERROR(VLOOKUP(B77,'III-A Immigrant'!A:J,9,FALSE),"")</f>
        <v/>
      </c>
      <c r="I77" s="6">
        <f>IFERROR(VLOOKUP(B77,'Title IV '!A:J,9,FALSE),"")</f>
        <v>33153</v>
      </c>
      <c r="J77" s="4" t="str">
        <f>IFERROR(VLOOKUP(B77,'Title V '!A:J,9,FALSE),"")</f>
        <v/>
      </c>
      <c r="K77" s="4" t="str">
        <f>IFERROR(VLOOKUP(B77,'Title IX-A Homless'!A:J,9,FALSE),"")</f>
        <v/>
      </c>
      <c r="L77" s="28">
        <f>IFERROR(VLOOKUP('Allocation Summary'!B77,'IDEA Part B FY20'!$A$4:$I$151,9,FALSE),"")</f>
        <v>293555</v>
      </c>
      <c r="M77" s="28">
        <f>IFERROR(VLOOKUP(B77,'IDEA Preschool FY20'!$A$4:$I$147,9,FALSE),"")</f>
        <v>7087</v>
      </c>
      <c r="N77" s="18">
        <f t="shared" si="2"/>
        <v>833221.69</v>
      </c>
    </row>
    <row r="78" spans="1:14">
      <c r="A78" s="1" t="s">
        <v>114</v>
      </c>
      <c r="B78" s="14" t="s">
        <v>115</v>
      </c>
      <c r="C78" s="8">
        <f>IFERROR(VLOOKUP(B78,'Title I-A '!A:J,9,FALSE),"")</f>
        <v>1580592</v>
      </c>
      <c r="D78" s="8" t="str">
        <f>IFERROR(VLOOKUP(B78,'Title I-A Neglected '!A:J,9,FALSE),"")</f>
        <v/>
      </c>
      <c r="E78" s="11" t="str">
        <f>IFERROR(VLOOKUP(B78,'Title I-D LEA '!A:J,9,FALSE),"")</f>
        <v/>
      </c>
      <c r="F78" s="2">
        <f>IFERROR(VLOOKUP(B78,'Title II-A '!A:J,9,FALSE),"")</f>
        <v>171053.91999999998</v>
      </c>
      <c r="G78" s="6">
        <f>IFERROR(VLOOKUP(B78,'Title III '!A:J,9,FALSE),"")</f>
        <v>23215.25</v>
      </c>
      <c r="H78" s="6" t="str">
        <f>IFERROR(VLOOKUP(B78,'III-A Immigrant'!A:J,9,FALSE),"")</f>
        <v/>
      </c>
      <c r="I78" s="6">
        <f>IFERROR(VLOOKUP(B78,'Title IV '!A:J,9,FALSE),"")</f>
        <v>117117</v>
      </c>
      <c r="J78" s="4">
        <f>IFERROR(VLOOKUP(B78,'Title V '!A:J,9,FALSE),"")</f>
        <v>76037.88</v>
      </c>
      <c r="K78" s="4" t="str">
        <f>IFERROR(VLOOKUP(B78,'Title IX-A Homless'!A:J,9,FALSE),"")</f>
        <v/>
      </c>
      <c r="L78" s="28">
        <f>IFERROR(VLOOKUP('Allocation Summary'!B78,'IDEA Part B FY20'!$A$4:$I$151,9,FALSE),"")</f>
        <v>1038649</v>
      </c>
      <c r="M78" s="28">
        <f>IFERROR(VLOOKUP(B78,'IDEA Preschool FY20'!$A$4:$I$147,9,FALSE),"")</f>
        <v>43779</v>
      </c>
      <c r="N78" s="18">
        <f t="shared" si="2"/>
        <v>3050444.05</v>
      </c>
    </row>
    <row r="79" spans="1:14">
      <c r="A79" s="1" t="s">
        <v>116</v>
      </c>
      <c r="B79" s="14" t="s">
        <v>117</v>
      </c>
      <c r="C79" s="8">
        <f>IFERROR(VLOOKUP(B79,'Title I-A '!A:J,9,FALSE),"")</f>
        <v>1925676</v>
      </c>
      <c r="D79" s="8" t="str">
        <f>IFERROR(VLOOKUP(B79,'Title I-A Neglected '!A:J,9,FALSE),"")</f>
        <v/>
      </c>
      <c r="E79" s="11" t="str">
        <f>IFERROR(VLOOKUP(B79,'Title I-D LEA '!A:J,9,FALSE),"")</f>
        <v/>
      </c>
      <c r="F79" s="2">
        <f>IFERROR(VLOOKUP(B79,'Title II-A '!A:J,9,FALSE),"")</f>
        <v>261242.63</v>
      </c>
      <c r="G79" s="6">
        <f>IFERROR(VLOOKUP(B79,'Title III '!A:J,9,FALSE),"")</f>
        <v>27085.07</v>
      </c>
      <c r="H79" s="6" t="str">
        <f>IFERROR(VLOOKUP(B79,'III-A Immigrant'!A:J,9,FALSE),"")</f>
        <v/>
      </c>
      <c r="I79" s="6">
        <f>IFERROR(VLOOKUP(B79,'Title IV '!A:J,9,FALSE),"")</f>
        <v>142684</v>
      </c>
      <c r="J79" s="4">
        <f>IFERROR(VLOOKUP(B79,'Title V '!A:J,9,FALSE),"")</f>
        <v>132278.12</v>
      </c>
      <c r="K79" s="4" t="str">
        <f>IFERROR(VLOOKUP(B79,'Title IX-A Homless'!A:J,9,FALSE),"")</f>
        <v/>
      </c>
      <c r="L79" s="28">
        <f>IFERROR(VLOOKUP('Allocation Summary'!B79,'IDEA Part B FY20'!$A$4:$I$151,9,FALSE),"")</f>
        <v>1556945</v>
      </c>
      <c r="M79" s="28">
        <f>IFERROR(VLOOKUP(B79,'IDEA Preschool FY20'!$A$4:$I$147,9,FALSE),"")</f>
        <v>46776</v>
      </c>
      <c r="N79" s="18">
        <f t="shared" si="2"/>
        <v>4092686.82</v>
      </c>
    </row>
    <row r="80" spans="1:14">
      <c r="A80" s="1" t="s">
        <v>281</v>
      </c>
      <c r="B80" s="14" t="s">
        <v>118</v>
      </c>
      <c r="C80" s="8">
        <f>IFERROR(VLOOKUP(B80,'Title I-A '!A:J,9,FALSE),"")</f>
        <v>651703</v>
      </c>
      <c r="D80" s="8" t="str">
        <f>IFERROR(VLOOKUP(B80,'Title I-A Neglected '!A:J,9,FALSE),"")</f>
        <v/>
      </c>
      <c r="E80" s="11" t="str">
        <f>IFERROR(VLOOKUP(B80,'Title I-D LEA '!A:J,9,FALSE),"")</f>
        <v/>
      </c>
      <c r="F80" s="2">
        <f>IFERROR(VLOOKUP(B80,'Title II-A '!A:J,9,FALSE),"")</f>
        <v>122430.28</v>
      </c>
      <c r="G80" s="6">
        <f>IFERROR(VLOOKUP(B80,'Title III '!A:J,9,FALSE),"")</f>
        <v>25509.769999999997</v>
      </c>
      <c r="H80" s="6" t="str">
        <f>IFERROR(VLOOKUP(B80,'III-A Immigrant'!A:J,9,FALSE),"")</f>
        <v/>
      </c>
      <c r="I80" s="6">
        <f>IFERROR(VLOOKUP(B80,'Title IV '!A:J,9,FALSE),"")</f>
        <v>48295</v>
      </c>
      <c r="J80" s="4" t="str">
        <f>IFERROR(VLOOKUP(B80,'Title V '!A:J,9,FALSE),"")</f>
        <v/>
      </c>
      <c r="K80" s="4" t="str">
        <f>IFERROR(VLOOKUP(B80,'Title IX-A Homless'!A:J,9,FALSE),"")</f>
        <v/>
      </c>
      <c r="L80" s="28">
        <f>IFERROR(VLOOKUP('Allocation Summary'!B80,'IDEA Part B FY20'!$A$4:$I$151,9,FALSE),"")</f>
        <v>776413</v>
      </c>
      <c r="M80" s="28">
        <f>IFERROR(VLOOKUP(B80,'IDEA Preschool FY20'!$A$4:$I$147,9,FALSE),"")</f>
        <v>32266</v>
      </c>
      <c r="N80" s="18">
        <f t="shared" si="2"/>
        <v>1656617.05</v>
      </c>
    </row>
    <row r="81" spans="1:14">
      <c r="A81" s="1" t="s">
        <v>119</v>
      </c>
      <c r="B81" s="14" t="s">
        <v>120</v>
      </c>
      <c r="C81" s="8">
        <f>IFERROR(VLOOKUP(B81,'Title I-A '!A:J,9,FALSE),"")</f>
        <v>396857</v>
      </c>
      <c r="D81" s="8" t="str">
        <f>IFERROR(VLOOKUP(B81,'Title I-A Neglected '!A:J,9,FALSE),"")</f>
        <v/>
      </c>
      <c r="E81" s="11" t="str">
        <f>IFERROR(VLOOKUP(B81,'Title I-D LEA '!A:J,9,FALSE),"")</f>
        <v/>
      </c>
      <c r="F81" s="2">
        <f>IFERROR(VLOOKUP(B81,'Title II-A '!A:J,9,FALSE),"")</f>
        <v>58355.79</v>
      </c>
      <c r="G81" s="6">
        <f>IFERROR(VLOOKUP(B81,'Title III '!A:J,9,FALSE),"")</f>
        <v>38062.199999999997</v>
      </c>
      <c r="H81" s="6" t="str">
        <f>IFERROR(VLOOKUP(B81,'III-A Immigrant'!A:J,9,FALSE),"")</f>
        <v/>
      </c>
      <c r="I81" s="6">
        <f>IFERROR(VLOOKUP(B81,'Title IV '!A:J,9,FALSE),"")</f>
        <v>29413</v>
      </c>
      <c r="J81" s="4" t="str">
        <f>IFERROR(VLOOKUP(B81,'Title V '!A:J,9,FALSE),"")</f>
        <v/>
      </c>
      <c r="K81" s="4" t="str">
        <f>IFERROR(VLOOKUP(B81,'Title IX-A Homless'!A:J,9,FALSE),"")</f>
        <v/>
      </c>
      <c r="L81" s="28">
        <f>IFERROR(VLOOKUP('Allocation Summary'!B81,'IDEA Part B FY20'!$A$4:$I$151,9,FALSE),"")</f>
        <v>420659</v>
      </c>
      <c r="M81" s="28">
        <f>IFERROR(VLOOKUP(B81,'IDEA Preschool FY20'!$A$4:$I$147,9,FALSE),"")</f>
        <v>14969</v>
      </c>
      <c r="N81" s="18">
        <f t="shared" si="2"/>
        <v>958315.99</v>
      </c>
    </row>
    <row r="82" spans="1:14">
      <c r="A82" s="1" t="s">
        <v>121</v>
      </c>
      <c r="B82" s="14" t="s">
        <v>122</v>
      </c>
      <c r="C82" s="8">
        <f>IFERROR(VLOOKUP(B82,'Title I-A '!A:J,9,FALSE),"")</f>
        <v>556569</v>
      </c>
      <c r="D82" s="8" t="str">
        <f>IFERROR(VLOOKUP(B82,'Title I-A Neglected '!A:J,9,FALSE),"")</f>
        <v/>
      </c>
      <c r="E82" s="11" t="str">
        <f>IFERROR(VLOOKUP(B82,'Title I-D LEA '!A:J,9,FALSE),"")</f>
        <v/>
      </c>
      <c r="F82" s="2">
        <f>IFERROR(VLOOKUP(B82,'Title II-A '!A:J,9,FALSE),"")</f>
        <v>69555.72</v>
      </c>
      <c r="G82" s="6">
        <f>IFERROR(VLOOKUP(B82,'Title III '!A:J,9,FALSE),"")</f>
        <v>0</v>
      </c>
      <c r="H82" s="6" t="str">
        <f>IFERROR(VLOOKUP(B82,'III-A Immigrant'!A:J,9,FALSE),"")</f>
        <v/>
      </c>
      <c r="I82" s="6">
        <f>IFERROR(VLOOKUP(B82,'Title IV '!A:J,9,FALSE),"")</f>
        <v>41247</v>
      </c>
      <c r="J82" s="4">
        <f>IFERROR(VLOOKUP(B82,'Title V '!A:J,9,FALSE),"")</f>
        <v>32325.94</v>
      </c>
      <c r="K82" s="4" t="str">
        <f>IFERROR(VLOOKUP(B82,'Title IX-A Homless'!A:J,9,FALSE),"")</f>
        <v/>
      </c>
      <c r="L82" s="28">
        <f>IFERROR(VLOOKUP('Allocation Summary'!B82,'IDEA Part B FY20'!$A$4:$I$151,9,FALSE),"")</f>
        <v>405865</v>
      </c>
      <c r="M82" s="28">
        <f>IFERROR(VLOOKUP(B82,'IDEA Preschool FY20'!$A$4:$I$147,9,FALSE),"")</f>
        <v>18570</v>
      </c>
      <c r="N82" s="18">
        <f t="shared" si="2"/>
        <v>1124132.6599999999</v>
      </c>
    </row>
    <row r="83" spans="1:14">
      <c r="A83" s="1" t="s">
        <v>280</v>
      </c>
      <c r="B83" s="14" t="s">
        <v>123</v>
      </c>
      <c r="C83" s="8">
        <f>IFERROR(VLOOKUP(B83,'Title I-A '!A:J,9,FALSE),"")</f>
        <v>246293</v>
      </c>
      <c r="D83" s="8" t="str">
        <f>IFERROR(VLOOKUP(B83,'Title I-A Neglected '!A:J,9,FALSE),"")</f>
        <v/>
      </c>
      <c r="E83" s="11" t="str">
        <f>IFERROR(VLOOKUP(B83,'Title I-D LEA '!A:J,9,FALSE),"")</f>
        <v/>
      </c>
      <c r="F83" s="2">
        <f>IFERROR(VLOOKUP(B83,'Title II-A '!A:J,9,FALSE),"")</f>
        <v>32579.27</v>
      </c>
      <c r="G83" s="6">
        <f>IFERROR(VLOOKUP(B83,'Title III '!A:J,9,FALSE),"")</f>
        <v>0</v>
      </c>
      <c r="H83" s="6" t="str">
        <f>IFERROR(VLOOKUP(B83,'III-A Immigrant'!A:J,9,FALSE),"")</f>
        <v/>
      </c>
      <c r="I83" s="6">
        <f>IFERROR(VLOOKUP(B83,'Title IV '!A:J,9,FALSE),"")</f>
        <v>18258</v>
      </c>
      <c r="J83" s="4">
        <f>IFERROR(VLOOKUP(B83,'Title V '!A:J,9,FALSE),"")</f>
        <v>15095.689999999999</v>
      </c>
      <c r="K83" s="4" t="str">
        <f>IFERROR(VLOOKUP(B83,'Title IX-A Homless'!A:J,9,FALSE),"")</f>
        <v/>
      </c>
      <c r="L83" s="28">
        <f>IFERROR(VLOOKUP('Allocation Summary'!B83,'IDEA Part B FY20'!$A$4:$I$151,9,FALSE),"")</f>
        <v>186004</v>
      </c>
      <c r="M83" s="28">
        <f>IFERROR(VLOOKUP(B83,'IDEA Preschool FY20'!$A$4:$I$147,9,FALSE),"")</f>
        <v>4588</v>
      </c>
      <c r="N83" s="18">
        <f t="shared" si="2"/>
        <v>502817.96</v>
      </c>
    </row>
    <row r="84" spans="1:14">
      <c r="A84" s="1" t="s">
        <v>124</v>
      </c>
      <c r="B84" s="14" t="s">
        <v>125</v>
      </c>
      <c r="C84" s="8">
        <f>IFERROR(VLOOKUP(B84,'Title I-A '!A:J,9,FALSE),"")</f>
        <v>770676</v>
      </c>
      <c r="D84" s="8" t="str">
        <f>IFERROR(VLOOKUP(B84,'Title I-A Neglected '!A:J,9,FALSE),"")</f>
        <v/>
      </c>
      <c r="E84" s="11" t="str">
        <f>IFERROR(VLOOKUP(B84,'Title I-D LEA '!A:J,9,FALSE),"")</f>
        <v/>
      </c>
      <c r="F84" s="2">
        <f>IFERROR(VLOOKUP(B84,'Title II-A '!A:J,9,FALSE),"")</f>
        <v>122387.23999999999</v>
      </c>
      <c r="G84" s="6">
        <f>IFERROR(VLOOKUP(B84,'Title III '!A:J,9,FALSE),"")</f>
        <v>0</v>
      </c>
      <c r="H84" s="6" t="str">
        <f>IFERROR(VLOOKUP(B84,'III-A Immigrant'!A:J,9,FALSE),"")</f>
        <v/>
      </c>
      <c r="I84" s="6">
        <f>IFERROR(VLOOKUP(B84,'Title IV '!A:J,9,FALSE),"")</f>
        <v>57110</v>
      </c>
      <c r="J84" s="4" t="str">
        <f>IFERROR(VLOOKUP(B84,'Title V '!A:J,9,FALSE),"")</f>
        <v/>
      </c>
      <c r="K84" s="4" t="str">
        <f>IFERROR(VLOOKUP(B84,'Title IX-A Homless'!A:J,9,FALSE),"")</f>
        <v/>
      </c>
      <c r="L84" s="28">
        <f>IFERROR(VLOOKUP('Allocation Summary'!B84,'IDEA Part B FY20'!$A$4:$I$151,9,FALSE),"")</f>
        <v>890956</v>
      </c>
      <c r="M84" s="28">
        <f>IFERROR(VLOOKUP(B84,'IDEA Preschool FY20'!$A$4:$I$147,9,FALSE),"")</f>
        <v>38887</v>
      </c>
      <c r="N84" s="18">
        <f t="shared" si="2"/>
        <v>1880016.24</v>
      </c>
    </row>
    <row r="85" spans="1:14">
      <c r="A85" s="1" t="s">
        <v>126</v>
      </c>
      <c r="B85" s="14" t="s">
        <v>127</v>
      </c>
      <c r="C85" s="8">
        <f>IFERROR(VLOOKUP(B85,'Title I-A '!A:J,9,FALSE),"")</f>
        <v>906736</v>
      </c>
      <c r="D85" s="8" t="str">
        <f>IFERROR(VLOOKUP(B85,'Title I-A Neglected '!A:J,9,FALSE),"")</f>
        <v/>
      </c>
      <c r="E85" s="11" t="str">
        <f>IFERROR(VLOOKUP(B85,'Title I-D LEA '!A:J,9,FALSE),"")</f>
        <v/>
      </c>
      <c r="F85" s="2">
        <f>IFERROR(VLOOKUP(B85,'Title II-A '!A:J,9,FALSE),"")</f>
        <v>160422.97</v>
      </c>
      <c r="G85" s="6">
        <f>IFERROR(VLOOKUP(B85,'Title III '!A:J,9,FALSE),"")</f>
        <v>16466.62</v>
      </c>
      <c r="H85" s="6" t="str">
        <f>IFERROR(VLOOKUP(B85,'III-A Immigrant'!A:J,9,FALSE),"")</f>
        <v/>
      </c>
      <c r="I85" s="6">
        <f>IFERROR(VLOOKUP(B85,'Title IV '!A:J,9,FALSE),"")</f>
        <v>67191</v>
      </c>
      <c r="J85" s="4" t="str">
        <f>IFERROR(VLOOKUP(B85,'Title V '!A:J,9,FALSE),"")</f>
        <v/>
      </c>
      <c r="K85" s="4" t="str">
        <f>IFERROR(VLOOKUP(B85,'Title IX-A Homless'!A:J,9,FALSE),"")</f>
        <v/>
      </c>
      <c r="L85" s="28">
        <f>IFERROR(VLOOKUP('Allocation Summary'!B85,'IDEA Part B FY20'!$A$4:$I$151,9,FALSE),"")</f>
        <v>1011383</v>
      </c>
      <c r="M85" s="28">
        <f>IFERROR(VLOOKUP(B85,'IDEA Preschool FY20'!$A$4:$I$147,9,FALSE),"")</f>
        <v>17478</v>
      </c>
      <c r="N85" s="18">
        <f t="shared" si="2"/>
        <v>2179677.59</v>
      </c>
    </row>
    <row r="86" spans="1:14">
      <c r="A86" s="1" t="s">
        <v>128</v>
      </c>
      <c r="B86" s="14" t="s">
        <v>129</v>
      </c>
      <c r="C86" s="8">
        <f>IFERROR(VLOOKUP(B86,'Title I-A '!A:J,9,FALSE),"")</f>
        <v>1170863</v>
      </c>
      <c r="D86" s="8" t="str">
        <f>IFERROR(VLOOKUP(B86,'Title I-A Neglected '!A:J,9,FALSE),"")</f>
        <v/>
      </c>
      <c r="E86" s="11" t="str">
        <f>IFERROR(VLOOKUP(B86,'Title I-D LEA '!A:J,9,FALSE),"")</f>
        <v/>
      </c>
      <c r="F86" s="2">
        <f>IFERROR(VLOOKUP(B86,'Title II-A '!A:J,9,FALSE),"")</f>
        <v>162525.63999999998</v>
      </c>
      <c r="G86" s="6">
        <f>IFERROR(VLOOKUP(B86,'Title III '!A:J,9,FALSE),"")</f>
        <v>17006.509999999998</v>
      </c>
      <c r="H86" s="6" t="str">
        <f>IFERROR(VLOOKUP(B86,'III-A Immigrant'!A:J,9,FALSE),"")</f>
        <v/>
      </c>
      <c r="I86" s="6">
        <f>IFERROR(VLOOKUP(B86,'Title IV '!A:J,9,FALSE),"")</f>
        <v>86760</v>
      </c>
      <c r="J86" s="4">
        <f>IFERROR(VLOOKUP(B86,'Title V '!A:J,9,FALSE),"")</f>
        <v>74812.12</v>
      </c>
      <c r="K86" s="4" t="str">
        <f>IFERROR(VLOOKUP(B86,'Title IX-A Homless'!A:J,9,FALSE),"")</f>
        <v/>
      </c>
      <c r="L86" s="28">
        <f>IFERROR(VLOOKUP('Allocation Summary'!B86,'IDEA Part B FY20'!$A$4:$I$151,9,FALSE),"")</f>
        <v>856249</v>
      </c>
      <c r="M86" s="28">
        <f>IFERROR(VLOOKUP(B86,'IDEA Preschool FY20'!$A$4:$I$147,9,FALSE),"")</f>
        <v>33261</v>
      </c>
      <c r="N86" s="18">
        <f t="shared" si="2"/>
        <v>2401477.27</v>
      </c>
    </row>
    <row r="87" spans="1:14">
      <c r="A87" s="1" t="s">
        <v>130</v>
      </c>
      <c r="B87" s="14" t="s">
        <v>131</v>
      </c>
      <c r="C87" s="8">
        <f>IFERROR(VLOOKUP(B87,'Title I-A '!A:J,9,FALSE),"")</f>
        <v>4671813</v>
      </c>
      <c r="D87" s="8">
        <f>IFERROR(VLOOKUP(B87,'Title I-A Neglected '!A:J,9,FALSE),"")</f>
        <v>58185</v>
      </c>
      <c r="E87" s="11">
        <f>IFERROR(VLOOKUP(B87,'Title I-D LEA '!A:J,9,FALSE),"")</f>
        <v>55377.329999999994</v>
      </c>
      <c r="F87" s="2">
        <f>IFERROR(VLOOKUP(B87,'Title II-A '!A:J,9,FALSE),"")</f>
        <v>570833.73</v>
      </c>
      <c r="G87" s="6">
        <f>IFERROR(VLOOKUP(B87,'Title III '!A:J,9,FALSE),"")</f>
        <v>56283.46</v>
      </c>
      <c r="H87" s="6" t="str">
        <f>IFERROR(VLOOKUP(B87,'III-A Immigrant'!A:J,9,FALSE),"")</f>
        <v/>
      </c>
      <c r="I87" s="6">
        <f>IFERROR(VLOOKUP(B87,'Title IV '!A:J,9,FALSE),"")</f>
        <v>350457</v>
      </c>
      <c r="J87" s="4" t="str">
        <f>IFERROR(VLOOKUP(B87,'Title V '!A:J,9,FALSE),"")</f>
        <v/>
      </c>
      <c r="K87" s="4">
        <f>IFERROR(VLOOKUP(B87,'Title IX-A Homless'!A:J,9,FALSE),"")</f>
        <v>50000</v>
      </c>
      <c r="L87" s="28">
        <f>IFERROR(VLOOKUP('Allocation Summary'!B87,'IDEA Part B FY20'!$A$4:$I$151,9,FALSE),"")</f>
        <v>3451014</v>
      </c>
      <c r="M87" s="28">
        <f>IFERROR(VLOOKUP(B87,'IDEA Preschool FY20'!$A$4:$I$147,9,FALSE),"")</f>
        <v>58460</v>
      </c>
      <c r="N87" s="18">
        <f t="shared" si="2"/>
        <v>9322423.5199999996</v>
      </c>
    </row>
    <row r="88" spans="1:14">
      <c r="A88" s="1" t="s">
        <v>279</v>
      </c>
      <c r="B88" s="14" t="s">
        <v>132</v>
      </c>
      <c r="C88" s="8">
        <f>IFERROR(VLOOKUP(B88,'Title I-A '!A:J,9,FALSE),"")</f>
        <v>354952</v>
      </c>
      <c r="D88" s="8" t="str">
        <f>IFERROR(VLOOKUP(B88,'Title I-A Neglected '!A:J,9,FALSE),"")</f>
        <v/>
      </c>
      <c r="E88" s="11" t="str">
        <f>IFERROR(VLOOKUP(B88,'Title I-D LEA '!A:J,9,FALSE),"")</f>
        <v/>
      </c>
      <c r="F88" s="2">
        <f>IFERROR(VLOOKUP(B88,'Title II-A '!A:J,9,FALSE),"")</f>
        <v>46921.98</v>
      </c>
      <c r="G88" s="6">
        <f>IFERROR(VLOOKUP(B88,'Title III '!A:J,9,FALSE),"")</f>
        <v>12822.369999999999</v>
      </c>
      <c r="H88" s="6" t="str">
        <f>IFERROR(VLOOKUP(B88,'III-A Immigrant'!A:J,9,FALSE),"")</f>
        <v/>
      </c>
      <c r="I88" s="6">
        <f>IFERROR(VLOOKUP(B88,'Title IV '!A:J,9,FALSE),"")</f>
        <v>26309</v>
      </c>
      <c r="J88" s="4">
        <f>IFERROR(VLOOKUP(B88,'Title V '!A:J,9,FALSE),"")</f>
        <v>26496</v>
      </c>
      <c r="K88" s="4" t="str">
        <f>IFERROR(VLOOKUP(B88,'Title IX-A Homless'!A:J,9,FALSE),"")</f>
        <v/>
      </c>
      <c r="L88" s="28">
        <f>IFERROR(VLOOKUP('Allocation Summary'!B88,'IDEA Part B FY20'!$A$4:$I$151,9,FALSE),"")</f>
        <v>299758</v>
      </c>
      <c r="M88" s="28">
        <f>IFERROR(VLOOKUP(B88,'IDEA Preschool FY20'!$A$4:$I$147,9,FALSE),"")</f>
        <v>5512</v>
      </c>
      <c r="N88" s="18">
        <f t="shared" si="2"/>
        <v>772771.35</v>
      </c>
    </row>
    <row r="89" spans="1:14">
      <c r="A89" s="1" t="s">
        <v>133</v>
      </c>
      <c r="B89" s="14" t="s">
        <v>134</v>
      </c>
      <c r="C89" s="8">
        <f>IFERROR(VLOOKUP(B89,'Title I-A '!A:J,9,FALSE),"")</f>
        <v>1085530</v>
      </c>
      <c r="D89" s="8" t="str">
        <f>IFERROR(VLOOKUP(B89,'Title I-A Neglected '!A:J,9,FALSE),"")</f>
        <v/>
      </c>
      <c r="E89" s="11" t="str">
        <f>IFERROR(VLOOKUP(B89,'Title I-D LEA '!A:J,9,FALSE),"")</f>
        <v/>
      </c>
      <c r="F89" s="2">
        <f>IFERROR(VLOOKUP(B89,'Title II-A '!A:J,9,FALSE),"")</f>
        <v>151880.92000000001</v>
      </c>
      <c r="G89" s="6">
        <f>IFERROR(VLOOKUP(B89,'Title III '!A:J,9,FALSE),"")</f>
        <v>0</v>
      </c>
      <c r="H89" s="6" t="str">
        <f>IFERROR(VLOOKUP(B89,'III-A Immigrant'!A:J,9,FALSE),"")</f>
        <v/>
      </c>
      <c r="I89" s="6">
        <f>IFERROR(VLOOKUP(B89,'Title IV '!A:J,9,FALSE),"")</f>
        <v>80437</v>
      </c>
      <c r="J89" s="4">
        <f>IFERROR(VLOOKUP(B89,'Title V '!A:J,9,FALSE),"")</f>
        <v>75763.3</v>
      </c>
      <c r="K89" s="4" t="str">
        <f>IFERROR(VLOOKUP(B89,'Title IX-A Homless'!A:J,9,FALSE),"")</f>
        <v/>
      </c>
      <c r="L89" s="28">
        <f>IFERROR(VLOOKUP('Allocation Summary'!B89,'IDEA Part B FY20'!$A$4:$I$151,9,FALSE),"")</f>
        <v>886627</v>
      </c>
      <c r="M89" s="28">
        <f>IFERROR(VLOOKUP(B89,'IDEA Preschool FY20'!$A$4:$I$147,9,FALSE),"")</f>
        <v>37950</v>
      </c>
      <c r="N89" s="18">
        <f t="shared" si="2"/>
        <v>2318188.2199999997</v>
      </c>
    </row>
    <row r="90" spans="1:14">
      <c r="A90" s="1" t="s">
        <v>135</v>
      </c>
      <c r="B90" s="14" t="s">
        <v>136</v>
      </c>
      <c r="C90" s="8">
        <f>IFERROR(VLOOKUP(B90,'Title I-A '!A:J,9,FALSE),"")</f>
        <v>951512</v>
      </c>
      <c r="D90" s="8" t="str">
        <f>IFERROR(VLOOKUP(B90,'Title I-A Neglected '!A:J,9,FALSE),"")</f>
        <v/>
      </c>
      <c r="E90" s="11" t="str">
        <f>IFERROR(VLOOKUP(B90,'Title I-D LEA '!A:J,9,FALSE),"")</f>
        <v/>
      </c>
      <c r="F90" s="2">
        <f>IFERROR(VLOOKUP(B90,'Title II-A '!A:J,9,FALSE),"")</f>
        <v>150802.45000000001</v>
      </c>
      <c r="G90" s="6">
        <f>IFERROR(VLOOKUP(B90,'Title III '!A:J,9,FALSE),"")</f>
        <v>20650.77</v>
      </c>
      <c r="H90" s="6" t="str">
        <f>IFERROR(VLOOKUP(B90,'III-A Immigrant'!A:J,9,FALSE),"")</f>
        <v/>
      </c>
      <c r="I90" s="6">
        <f>IFERROR(VLOOKUP(B90,'Title IV '!A:J,9,FALSE),"")</f>
        <v>70508</v>
      </c>
      <c r="J90" s="4" t="str">
        <f>IFERROR(VLOOKUP(B90,'Title V '!A:J,9,FALSE),"")</f>
        <v/>
      </c>
      <c r="K90" s="4" t="str">
        <f>IFERROR(VLOOKUP(B90,'Title IX-A Homless'!A:J,9,FALSE),"")</f>
        <v/>
      </c>
      <c r="L90" s="28">
        <f>IFERROR(VLOOKUP('Allocation Summary'!B90,'IDEA Part B FY20'!$A$4:$I$151,9,FALSE),"")</f>
        <v>1133585</v>
      </c>
      <c r="M90" s="28">
        <f>IFERROR(VLOOKUP(B90,'IDEA Preschool FY20'!$A$4:$I$147,9,FALSE),"")</f>
        <v>31324</v>
      </c>
      <c r="N90" s="18">
        <f t="shared" si="2"/>
        <v>2358382.2199999997</v>
      </c>
    </row>
    <row r="91" spans="1:14">
      <c r="A91" s="1" t="s">
        <v>278</v>
      </c>
      <c r="B91" s="14" t="s">
        <v>137</v>
      </c>
      <c r="C91" s="8">
        <f>IFERROR(VLOOKUP(B91,'Title I-A '!A:J,9,FALSE),"")</f>
        <v>581989</v>
      </c>
      <c r="D91" s="8" t="str">
        <f>IFERROR(VLOOKUP(B91,'Title I-A Neglected '!A:J,9,FALSE),"")</f>
        <v/>
      </c>
      <c r="E91" s="11">
        <f>IFERROR(VLOOKUP(B91,'Title I-D LEA '!A:J,9,FALSE),"")</f>
        <v>0</v>
      </c>
      <c r="F91" s="2">
        <f>IFERROR(VLOOKUP(B91,'Title II-A '!A:J,9,FALSE),"")</f>
        <v>107188.16</v>
      </c>
      <c r="G91" s="6">
        <f>IFERROR(VLOOKUP(B91,'Title III '!A:J,9,FALSE),"")</f>
        <v>14442.04</v>
      </c>
      <c r="H91" s="6" t="str">
        <f>IFERROR(VLOOKUP(B91,'III-A Immigrant'!A:J,9,FALSE),"")</f>
        <v/>
      </c>
      <c r="I91" s="6">
        <f>IFERROR(VLOOKUP(B91,'Title IV '!A:J,9,FALSE),"")</f>
        <v>43130</v>
      </c>
      <c r="J91" s="4" t="str">
        <f>IFERROR(VLOOKUP(B91,'Title V '!A:J,9,FALSE),"")</f>
        <v/>
      </c>
      <c r="K91" s="4" t="str">
        <f>IFERROR(VLOOKUP(B91,'Title IX-A Homless'!A:J,9,FALSE),"")</f>
        <v/>
      </c>
      <c r="L91" s="28">
        <f>IFERROR(VLOOKUP('Allocation Summary'!B91,'IDEA Part B FY20'!$A$4:$I$151,9,FALSE),"")</f>
        <v>1056349</v>
      </c>
      <c r="M91" s="28">
        <f>IFERROR(VLOOKUP(B91,'IDEA Preschool FY20'!$A$4:$I$147,9,FALSE),"")</f>
        <v>35275</v>
      </c>
      <c r="N91" s="18">
        <f t="shared" si="2"/>
        <v>1838373.2000000002</v>
      </c>
    </row>
    <row r="92" spans="1:14">
      <c r="A92" s="1" t="s">
        <v>138</v>
      </c>
      <c r="B92" s="14" t="s">
        <v>139</v>
      </c>
      <c r="C92" s="8">
        <f>IFERROR(VLOOKUP(B92,'Title I-A '!A:J,9,FALSE),"")</f>
        <v>2518623</v>
      </c>
      <c r="D92" s="8">
        <f>IFERROR(VLOOKUP(B92,'Title I-A Neglected '!A:J,9,FALSE),"")</f>
        <v>63759</v>
      </c>
      <c r="E92" s="11">
        <f>IFERROR(VLOOKUP(B92,'Title I-D LEA '!A:J,9,FALSE),"")</f>
        <v>96490.799999999988</v>
      </c>
      <c r="F92" s="2">
        <f>IFERROR(VLOOKUP(B92,'Title II-A '!A:J,9,FALSE),"")</f>
        <v>375362.47</v>
      </c>
      <c r="G92" s="6">
        <f>IFERROR(VLOOKUP(B92,'Title III '!A:J,9,FALSE),"")</f>
        <v>56148.490000000005</v>
      </c>
      <c r="H92" s="6" t="str">
        <f>IFERROR(VLOOKUP(B92,'III-A Immigrant'!A:J,9,FALSE),"")</f>
        <v/>
      </c>
      <c r="I92" s="6">
        <f>IFERROR(VLOOKUP(B92,'Title IV '!A:J,9,FALSE),"")</f>
        <v>191340</v>
      </c>
      <c r="J92" s="4" t="str">
        <f>IFERROR(VLOOKUP(B92,'Title V '!A:J,9,FALSE),"")</f>
        <v/>
      </c>
      <c r="K92" s="4" t="str">
        <f>IFERROR(VLOOKUP(B92,'Title IX-A Homless'!A:J,9,FALSE),"")</f>
        <v/>
      </c>
      <c r="L92" s="28">
        <f>IFERROR(VLOOKUP('Allocation Summary'!B92,'IDEA Part B FY20'!$A$4:$I$151,9,FALSE),"")</f>
        <v>2914024</v>
      </c>
      <c r="M92" s="28">
        <f>IFERROR(VLOOKUP(B92,'IDEA Preschool FY20'!$A$4:$I$147,9,FALSE),"")</f>
        <v>92565</v>
      </c>
      <c r="N92" s="18">
        <f t="shared" si="2"/>
        <v>6308312.7599999998</v>
      </c>
    </row>
    <row r="93" spans="1:14">
      <c r="A93" s="1" t="s">
        <v>277</v>
      </c>
      <c r="B93" s="14" t="s">
        <v>140</v>
      </c>
      <c r="C93" s="8">
        <f>IFERROR(VLOOKUP(B93,'Title I-A '!A:J,9,FALSE),"")</f>
        <v>333029</v>
      </c>
      <c r="D93" s="8" t="str">
        <f>IFERROR(VLOOKUP(B93,'Title I-A Neglected '!A:J,9,FALSE),"")</f>
        <v/>
      </c>
      <c r="E93" s="11" t="str">
        <f>IFERROR(VLOOKUP(B93,'Title I-D LEA '!A:J,9,FALSE),"")</f>
        <v/>
      </c>
      <c r="F93" s="2">
        <f>IFERROR(VLOOKUP(B93,'Title II-A '!A:J,9,FALSE),"")</f>
        <v>42872.45</v>
      </c>
      <c r="G93" s="6">
        <f>IFERROR(VLOOKUP(B93,'Title III '!A:J,9,FALSE),"")</f>
        <v>0</v>
      </c>
      <c r="H93" s="6" t="str">
        <f>IFERROR(VLOOKUP(B93,'III-A Immigrant'!A:J,9,FALSE),"")</f>
        <v/>
      </c>
      <c r="I93" s="6">
        <f>IFERROR(VLOOKUP(B93,'Title IV '!A:J,9,FALSE),"")</f>
        <v>24684</v>
      </c>
      <c r="J93" s="4">
        <f>IFERROR(VLOOKUP(B93,'Title V '!A:J,9,FALSE),"")</f>
        <v>26165.4</v>
      </c>
      <c r="K93" s="4" t="str">
        <f>IFERROR(VLOOKUP(B93,'Title IX-A Homless'!A:J,9,FALSE),"")</f>
        <v/>
      </c>
      <c r="L93" s="28">
        <f>IFERROR(VLOOKUP('Allocation Summary'!B93,'IDEA Part B FY20'!$A$4:$I$151,9,FALSE),"")</f>
        <v>285000</v>
      </c>
      <c r="M93" s="28">
        <f>IFERROR(VLOOKUP(B93,'IDEA Preschool FY20'!$A$4:$I$147,9,FALSE),"")</f>
        <v>20026</v>
      </c>
      <c r="N93" s="18">
        <f t="shared" si="2"/>
        <v>731776.85000000009</v>
      </c>
    </row>
    <row r="94" spans="1:14">
      <c r="A94" s="1" t="s">
        <v>141</v>
      </c>
      <c r="B94" s="14" t="s">
        <v>142</v>
      </c>
      <c r="C94" s="8">
        <f>IFERROR(VLOOKUP(B94,'Title I-A '!A:J,9,FALSE),"")</f>
        <v>1602789</v>
      </c>
      <c r="D94" s="8" t="str">
        <f>IFERROR(VLOOKUP(B94,'Title I-A Neglected '!A:J,9,FALSE),"")</f>
        <v/>
      </c>
      <c r="E94" s="11" t="str">
        <f>IFERROR(VLOOKUP(B94,'Title I-D LEA '!A:J,9,FALSE),"")</f>
        <v/>
      </c>
      <c r="F94" s="2">
        <f>IFERROR(VLOOKUP(B94,'Title II-A '!A:J,9,FALSE),"")</f>
        <v>236364.38</v>
      </c>
      <c r="G94" s="6">
        <f>IFERROR(VLOOKUP(B94,'Title III '!A:J,9,FALSE),"")</f>
        <v>10932.759999999998</v>
      </c>
      <c r="H94" s="6" t="str">
        <f>IFERROR(VLOOKUP(B94,'III-A Immigrant'!A:J,9,FALSE),"")</f>
        <v/>
      </c>
      <c r="I94" s="6">
        <f>IFERROR(VLOOKUP(B94,'Title IV '!A:J,9,FALSE),"")</f>
        <v>118761</v>
      </c>
      <c r="J94" s="4" t="str">
        <f>IFERROR(VLOOKUP(B94,'Title V '!A:J,9,FALSE),"")</f>
        <v/>
      </c>
      <c r="K94" s="4" t="str">
        <f>IFERROR(VLOOKUP(B94,'Title IX-A Homless'!A:J,9,FALSE),"")</f>
        <v/>
      </c>
      <c r="L94" s="28">
        <f>IFERROR(VLOOKUP('Allocation Summary'!B94,'IDEA Part B FY20'!$A$4:$I$151,9,FALSE),"")</f>
        <v>1460889</v>
      </c>
      <c r="M94" s="28">
        <f>IFERROR(VLOOKUP(B94,'IDEA Preschool FY20'!$A$4:$I$147,9,FALSE),"")</f>
        <v>25124</v>
      </c>
      <c r="N94" s="18">
        <f t="shared" si="2"/>
        <v>3454860.1399999997</v>
      </c>
    </row>
    <row r="95" spans="1:14">
      <c r="A95" s="1" t="s">
        <v>143</v>
      </c>
      <c r="B95" s="14" t="s">
        <v>144</v>
      </c>
      <c r="C95" s="8">
        <f>IFERROR(VLOOKUP(B95,'Title I-A '!A:J,9,FALSE),"")</f>
        <v>1230906</v>
      </c>
      <c r="D95" s="8" t="str">
        <f>IFERROR(VLOOKUP(B95,'Title I-A Neglected '!A:J,9,FALSE),"")</f>
        <v/>
      </c>
      <c r="E95" s="11" t="str">
        <f>IFERROR(VLOOKUP(B95,'Title I-D LEA '!A:J,9,FALSE),"")</f>
        <v/>
      </c>
      <c r="F95" s="2">
        <f>IFERROR(VLOOKUP(B95,'Title II-A '!A:J,9,FALSE),"")</f>
        <v>150408.4</v>
      </c>
      <c r="G95" s="6">
        <f>IFERROR(VLOOKUP(B95,'Title III '!A:J,9,FALSE),"")</f>
        <v>0</v>
      </c>
      <c r="H95" s="6" t="str">
        <f>IFERROR(VLOOKUP(B95,'III-A Immigrant'!A:J,9,FALSE),"")</f>
        <v/>
      </c>
      <c r="I95" s="6">
        <f>IFERROR(VLOOKUP(B95,'Title IV '!A:J,9,FALSE),"")</f>
        <v>91208</v>
      </c>
      <c r="J95" s="4">
        <f>IFERROR(VLOOKUP(B95,'Title V '!A:J,9,FALSE),"")</f>
        <v>81536.01999999999</v>
      </c>
      <c r="K95" s="4" t="str">
        <f>IFERROR(VLOOKUP(B95,'Title IX-A Homless'!A:J,9,FALSE),"")</f>
        <v/>
      </c>
      <c r="L95" s="28">
        <f>IFERROR(VLOOKUP('Allocation Summary'!B95,'IDEA Part B FY20'!$A$4:$I$151,9,FALSE),"")</f>
        <v>856153</v>
      </c>
      <c r="M95" s="28">
        <f>IFERROR(VLOOKUP(B95,'IDEA Preschool FY20'!$A$4:$I$147,9,FALSE),"")</f>
        <v>31752</v>
      </c>
      <c r="N95" s="18">
        <f t="shared" si="2"/>
        <v>2441963.42</v>
      </c>
    </row>
    <row r="96" spans="1:14">
      <c r="A96" s="1" t="s">
        <v>145</v>
      </c>
      <c r="B96" s="14" t="s">
        <v>146</v>
      </c>
      <c r="C96" s="8">
        <f>IFERROR(VLOOKUP(B96,'Title I-A '!A:J,9,FALSE),"")</f>
        <v>519575</v>
      </c>
      <c r="D96" s="8" t="str">
        <f>IFERROR(VLOOKUP(B96,'Title I-A Neglected '!A:J,9,FALSE),"")</f>
        <v/>
      </c>
      <c r="E96" s="11" t="str">
        <f>IFERROR(VLOOKUP(B96,'Title I-D LEA '!A:J,9,FALSE),"")</f>
        <v/>
      </c>
      <c r="F96" s="2">
        <f>IFERROR(VLOOKUP(B96,'Title II-A '!A:J,9,FALSE),"")</f>
        <v>71138.73</v>
      </c>
      <c r="G96" s="6">
        <f>IFERROR(VLOOKUP(B96,'Title III '!A:J,9,FALSE),"")</f>
        <v>0</v>
      </c>
      <c r="H96" s="6" t="str">
        <f>IFERROR(VLOOKUP(B96,'III-A Immigrant'!A:J,9,FALSE),"")</f>
        <v/>
      </c>
      <c r="I96" s="6">
        <f>IFERROR(VLOOKUP(B96,'Title IV '!A:J,9,FALSE),"")</f>
        <v>38506</v>
      </c>
      <c r="J96" s="4">
        <f>IFERROR(VLOOKUP(B96,'Title V '!A:J,9,FALSE),"")</f>
        <v>32375.579999999998</v>
      </c>
      <c r="K96" s="4" t="str">
        <f>IFERROR(VLOOKUP(B96,'Title IX-A Homless'!A:J,9,FALSE),"")</f>
        <v/>
      </c>
      <c r="L96" s="28">
        <f>IFERROR(VLOOKUP('Allocation Summary'!B96,'IDEA Part B FY20'!$A$4:$I$151,9,FALSE),"")</f>
        <v>443397</v>
      </c>
      <c r="M96" s="28">
        <f>IFERROR(VLOOKUP(B96,'IDEA Preschool FY20'!$A$4:$I$147,9,FALSE),"")</f>
        <v>15614</v>
      </c>
      <c r="N96" s="18">
        <f t="shared" si="2"/>
        <v>1120606.31</v>
      </c>
    </row>
    <row r="97" spans="1:14">
      <c r="A97" s="1" t="s">
        <v>276</v>
      </c>
      <c r="B97" s="14" t="s">
        <v>147</v>
      </c>
      <c r="C97" s="8">
        <f>IFERROR(VLOOKUP(B97,'Title I-A '!A:J,9,FALSE),"")</f>
        <v>486636</v>
      </c>
      <c r="D97" s="8" t="str">
        <f>IFERROR(VLOOKUP(B97,'Title I-A Neglected '!A:J,9,FALSE),"")</f>
        <v/>
      </c>
      <c r="E97" s="11" t="str">
        <f>IFERROR(VLOOKUP(B97,'Title I-D LEA '!A:J,9,FALSE),"")</f>
        <v/>
      </c>
      <c r="F97" s="2">
        <f>IFERROR(VLOOKUP(B97,'Title II-A '!A:J,9,FALSE),"")</f>
        <v>69120</v>
      </c>
      <c r="G97" s="6">
        <f>IFERROR(VLOOKUP(B97,'Title III '!A:J,9,FALSE),"")</f>
        <v>0</v>
      </c>
      <c r="H97" s="6" t="str">
        <f>IFERROR(VLOOKUP(B97,'III-A Immigrant'!A:J,9,FALSE),"")</f>
        <v/>
      </c>
      <c r="I97" s="6">
        <f>IFERROR(VLOOKUP(B97,'Title IV '!A:J,9,FALSE),"")</f>
        <v>36065</v>
      </c>
      <c r="J97" s="4">
        <f>IFERROR(VLOOKUP(B97,'Title V '!A:J,9,FALSE),"")</f>
        <v>37877.300000000003</v>
      </c>
      <c r="K97" s="4" t="str">
        <f>IFERROR(VLOOKUP(B97,'Title IX-A Homless'!A:J,9,FALSE),"")</f>
        <v/>
      </c>
      <c r="L97" s="28">
        <f>IFERROR(VLOOKUP('Allocation Summary'!B97,'IDEA Part B FY20'!$A$4:$I$151,9,FALSE),"")</f>
        <v>449318</v>
      </c>
      <c r="M97" s="28">
        <f>IFERROR(VLOOKUP(B97,'IDEA Preschool FY20'!$A$4:$I$147,9,FALSE),"")</f>
        <v>17690</v>
      </c>
      <c r="N97" s="18">
        <f t="shared" si="2"/>
        <v>1096706.3</v>
      </c>
    </row>
    <row r="98" spans="1:14">
      <c r="A98" s="1" t="s">
        <v>148</v>
      </c>
      <c r="B98" s="14" t="s">
        <v>275</v>
      </c>
      <c r="C98" s="8">
        <f>IFERROR(VLOOKUP(B98,'Title I-A '!A:J,9,FALSE),"")</f>
        <v>965022</v>
      </c>
      <c r="D98" s="8" t="str">
        <f>IFERROR(VLOOKUP(B98,'Title I-A Neglected '!A:J,9,FALSE),"")</f>
        <v/>
      </c>
      <c r="E98" s="11" t="str">
        <f>IFERROR(VLOOKUP(B98,'Title I-D LEA '!A:J,9,FALSE),"")</f>
        <v/>
      </c>
      <c r="F98" s="2">
        <f>IFERROR(VLOOKUP(B98,'Title II-A '!A:J,9,FALSE),"")</f>
        <v>104634.16</v>
      </c>
      <c r="G98" s="6">
        <f>IFERROR(VLOOKUP(B98,'Title III '!A:J,9,FALSE),"")</f>
        <v>10797.78</v>
      </c>
      <c r="H98" s="6" t="str">
        <f>IFERROR(VLOOKUP(B98,'III-A Immigrant'!A:J,9,FALSE),"")</f>
        <v/>
      </c>
      <c r="I98" s="6">
        <f>IFERROR(VLOOKUP(B98,'Title IV '!A:J,9,FALSE),"")</f>
        <v>71509</v>
      </c>
      <c r="J98" s="4" t="str">
        <f>IFERROR(VLOOKUP(B98,'Title V '!A:J,9,FALSE),"")</f>
        <v/>
      </c>
      <c r="K98" s="4" t="str">
        <f>IFERROR(VLOOKUP(B98,'Title IX-A Homless'!A:J,9,FALSE),"")</f>
        <v/>
      </c>
      <c r="L98" s="28">
        <f>IFERROR(VLOOKUP('Allocation Summary'!B98,'IDEA Part B FY20'!$A$4:$I$151,9,FALSE),"")</f>
        <v>614589</v>
      </c>
      <c r="M98" s="28">
        <f>IFERROR(VLOOKUP(B98,'IDEA Preschool FY20'!$A$4:$I$147,9,FALSE),"")</f>
        <v>9352</v>
      </c>
      <c r="N98" s="18">
        <f t="shared" si="2"/>
        <v>1775903.94</v>
      </c>
    </row>
    <row r="99" spans="1:14">
      <c r="A99" s="1" t="s">
        <v>149</v>
      </c>
      <c r="B99" s="14" t="s">
        <v>150</v>
      </c>
      <c r="C99" s="8">
        <f>IFERROR(VLOOKUP(B99,'Title I-A '!A:J,9,FALSE),"")</f>
        <v>1462253</v>
      </c>
      <c r="D99" s="8" t="str">
        <f>IFERROR(VLOOKUP(B99,'Title I-A Neglected '!A:J,9,FALSE),"")</f>
        <v/>
      </c>
      <c r="E99" s="11" t="str">
        <f>IFERROR(VLOOKUP(B99,'Title I-D LEA '!A:J,9,FALSE),"")</f>
        <v/>
      </c>
      <c r="F99" s="2">
        <f>IFERROR(VLOOKUP(B99,'Title II-A '!A:J,9,FALSE),"")</f>
        <v>228386.05</v>
      </c>
      <c r="G99" s="6">
        <f>IFERROR(VLOOKUP(B99,'Title III '!A:J,9,FALSE),"")</f>
        <v>0</v>
      </c>
      <c r="H99" s="6" t="str">
        <f>IFERROR(VLOOKUP(B99,'III-A Immigrant'!A:J,9,FALSE),"")</f>
        <v/>
      </c>
      <c r="I99" s="6">
        <f>IFERROR(VLOOKUP(B99,'Title IV '!A:J,9,FALSE),"")</f>
        <v>108349</v>
      </c>
      <c r="J99" s="4" t="str">
        <f>IFERROR(VLOOKUP(B99,'Title V '!A:J,9,FALSE),"")</f>
        <v/>
      </c>
      <c r="K99" s="4" t="str">
        <f>IFERROR(VLOOKUP(B99,'Title IX-A Homless'!A:J,9,FALSE),"")</f>
        <v/>
      </c>
      <c r="L99" s="28">
        <f>IFERROR(VLOOKUP('Allocation Summary'!B99,'IDEA Part B FY20'!$A$4:$I$151,9,FALSE),"")</f>
        <v>1100213</v>
      </c>
      <c r="M99" s="28">
        <f>IFERROR(VLOOKUP(B99,'IDEA Preschool FY20'!$A$4:$I$147,9,FALSE),"")</f>
        <v>31365</v>
      </c>
      <c r="N99" s="18">
        <f t="shared" si="2"/>
        <v>2930566.05</v>
      </c>
    </row>
    <row r="100" spans="1:14">
      <c r="A100" s="1" t="s">
        <v>253</v>
      </c>
      <c r="B100" s="14" t="s">
        <v>151</v>
      </c>
      <c r="C100" s="8">
        <f>IFERROR(VLOOKUP(B100,'Title I-A '!A:J,9,FALSE),"")</f>
        <v>7294215</v>
      </c>
      <c r="D100" s="8">
        <f>IFERROR(VLOOKUP(B100,'Title I-A Neglected '!A:J,9,FALSE),"")</f>
        <v>119070</v>
      </c>
      <c r="E100" s="11" t="str">
        <f>IFERROR(VLOOKUP(B100,'Title I-D LEA '!A:J,9,FALSE),"")</f>
        <v/>
      </c>
      <c r="F100" s="2">
        <f>IFERROR(VLOOKUP(B100,'Title II-A '!A:J,9,FALSE),"")</f>
        <v>1081319.28</v>
      </c>
      <c r="G100" s="6">
        <f>IFERROR(VLOOKUP(B100,'Title III '!A:J,9,FALSE),"")</f>
        <v>95830.35</v>
      </c>
      <c r="H100" s="6">
        <f>IFERROR(VLOOKUP(B100,'III-A Immigrant'!A:J,9,FALSE),"")</f>
        <v>4935.6400000000003</v>
      </c>
      <c r="I100" s="6">
        <f>IFERROR(VLOOKUP(B100,'Title IV '!A:J,9,FALSE),"")</f>
        <v>549263</v>
      </c>
      <c r="J100" s="4" t="str">
        <f>IFERROR(VLOOKUP(B100,'Title V '!A:J,9,FALSE),"")</f>
        <v/>
      </c>
      <c r="K100" s="4">
        <f>IFERROR(VLOOKUP(B100,'Title IX-A Homless'!A:J,9,FALSE),"")</f>
        <v>103144</v>
      </c>
      <c r="L100" s="28">
        <f>IFERROR(VLOOKUP('Allocation Summary'!B100,'IDEA Part B FY20'!$A$4:$I$151,9,FALSE),"")</f>
        <v>6419447</v>
      </c>
      <c r="M100" s="28">
        <f>IFERROR(VLOOKUP(B100,'IDEA Preschool FY20'!$A$4:$I$147,9,FALSE),"")</f>
        <v>72281</v>
      </c>
      <c r="N100" s="18">
        <f t="shared" si="2"/>
        <v>15739505.27</v>
      </c>
    </row>
    <row r="101" spans="1:14">
      <c r="A101" s="1" t="s">
        <v>152</v>
      </c>
      <c r="B101" s="14" t="s">
        <v>153</v>
      </c>
      <c r="C101" s="8">
        <f>IFERROR(VLOOKUP(B101,'Title I-A '!A:J,9,FALSE),"")</f>
        <v>142680</v>
      </c>
      <c r="D101" s="8" t="str">
        <f>IFERROR(VLOOKUP(B101,'Title I-A Neglected '!A:J,9,FALSE),"")</f>
        <v/>
      </c>
      <c r="E101" s="11" t="str">
        <f>IFERROR(VLOOKUP(B101,'Title I-D LEA '!A:J,9,FALSE),"")</f>
        <v/>
      </c>
      <c r="F101" s="2">
        <f>IFERROR(VLOOKUP(B101,'Title II-A '!A:J,9,FALSE),"")</f>
        <v>24641.84</v>
      </c>
      <c r="G101" s="6">
        <f>IFERROR(VLOOKUP(B101,'Title III '!A:J,9,FALSE),"")</f>
        <v>0</v>
      </c>
      <c r="H101" s="6" t="str">
        <f>IFERROR(VLOOKUP(B101,'III-A Immigrant'!A:J,9,FALSE),"")</f>
        <v/>
      </c>
      <c r="I101" s="6">
        <f>IFERROR(VLOOKUP(B101,'Title IV '!A:J,9,FALSE),"")</f>
        <v>10581</v>
      </c>
      <c r="J101" s="4" t="str">
        <f>IFERROR(VLOOKUP(B101,'Title V '!A:J,9,FALSE),"")</f>
        <v/>
      </c>
      <c r="K101" s="4" t="str">
        <f>IFERROR(VLOOKUP(B101,'Title IX-A Homless'!A:J,9,FALSE),"")</f>
        <v/>
      </c>
      <c r="L101" s="28">
        <f>IFERROR(VLOOKUP('Allocation Summary'!B101,'IDEA Part B FY20'!$A$4:$I$151,9,FALSE),"")</f>
        <v>199516</v>
      </c>
      <c r="M101" s="28">
        <f>IFERROR(VLOOKUP(B101,'IDEA Preschool FY20'!$A$4:$I$147,9,FALSE),"")</f>
        <v>12405</v>
      </c>
      <c r="N101" s="18">
        <f t="shared" ref="N101:N126" si="3">SUM(C101:M101)</f>
        <v>389823.83999999997</v>
      </c>
    </row>
    <row r="102" spans="1:14" ht="14.25" customHeight="1">
      <c r="A102" s="1" t="s">
        <v>154</v>
      </c>
      <c r="B102" s="14" t="s">
        <v>155</v>
      </c>
      <c r="C102" s="8">
        <f>IFERROR(VLOOKUP(B102,'Title I-A '!A:J,9,FALSE),"")</f>
        <v>866471</v>
      </c>
      <c r="D102" s="8" t="str">
        <f>IFERROR(VLOOKUP(B102,'Title I-A Neglected '!A:J,9,FALSE),"")</f>
        <v/>
      </c>
      <c r="E102" s="11" t="str">
        <f>IFERROR(VLOOKUP(B102,'Title I-D LEA '!A:J,9,FALSE),"")</f>
        <v/>
      </c>
      <c r="F102" s="2">
        <f>IFERROR(VLOOKUP(B102,'Title II-A '!A:J,9,FALSE),"")</f>
        <v>114586.04000000001</v>
      </c>
      <c r="G102" s="6">
        <f>IFERROR(VLOOKUP(B102,'Title III '!A:J,9,FALSE),"")</f>
        <v>0</v>
      </c>
      <c r="H102" s="6" t="str">
        <f>IFERROR(VLOOKUP(B102,'III-A Immigrant'!A:J,9,FALSE),"")</f>
        <v/>
      </c>
      <c r="I102" s="6">
        <f>IFERROR(VLOOKUP(B102,'Title IV '!A:J,9,FALSE),"")</f>
        <v>64207</v>
      </c>
      <c r="J102" s="4">
        <f>IFERROR(VLOOKUP(B102,'Title V '!A:J,9,FALSE),"")</f>
        <v>56767.72</v>
      </c>
      <c r="K102" s="4" t="str">
        <f>IFERROR(VLOOKUP(B102,'Title IX-A Homless'!A:J,9,FALSE),"")</f>
        <v/>
      </c>
      <c r="L102" s="28">
        <f>IFERROR(VLOOKUP('Allocation Summary'!B102,'IDEA Part B FY20'!$A$4:$I$151,9,FALSE),"")</f>
        <v>687556</v>
      </c>
      <c r="M102" s="28">
        <f>IFERROR(VLOOKUP(B102,'IDEA Preschool FY20'!$A$4:$I$147,9,FALSE),"")</f>
        <v>34163</v>
      </c>
      <c r="N102" s="18">
        <f t="shared" si="3"/>
        <v>1823750.76</v>
      </c>
    </row>
    <row r="103" spans="1:14">
      <c r="A103" s="1" t="s">
        <v>273</v>
      </c>
      <c r="B103" s="14" t="s">
        <v>156</v>
      </c>
      <c r="C103" s="8">
        <f>IFERROR(VLOOKUP(B103,'Title I-A '!A:J,9,FALSE),"")</f>
        <v>1521450</v>
      </c>
      <c r="D103" s="8" t="str">
        <f>IFERROR(VLOOKUP(B103,'Title I-A Neglected '!A:J,9,FALSE),"")</f>
        <v/>
      </c>
      <c r="E103" s="11" t="str">
        <f>IFERROR(VLOOKUP(B103,'Title I-D LEA '!A:J,9,FALSE),"")</f>
        <v/>
      </c>
      <c r="F103" s="2">
        <f>IFERROR(VLOOKUP(B103,'Title II-A '!A:J,9,FALSE),"")</f>
        <v>259843.31</v>
      </c>
      <c r="G103" s="6">
        <f>IFERROR(VLOOKUP(B103,'Title III '!A:J,9,FALSE),"")</f>
        <v>82333.119999999995</v>
      </c>
      <c r="H103" s="6" t="str">
        <f>IFERROR(VLOOKUP(B103,'III-A Immigrant'!A:J,9,FALSE),"")</f>
        <v/>
      </c>
      <c r="I103" s="6">
        <f>IFERROR(VLOOKUP(B103,'Title IV '!A:J,9,FALSE),"")</f>
        <v>112735</v>
      </c>
      <c r="J103" s="4" t="str">
        <f>IFERROR(VLOOKUP(B103,'Title V '!A:J,9,FALSE),"")</f>
        <v/>
      </c>
      <c r="K103" s="4" t="str">
        <f>IFERROR(VLOOKUP(B103,'Title IX-A Homless'!A:J,9,FALSE),"")</f>
        <v/>
      </c>
      <c r="L103" s="28">
        <f>IFERROR(VLOOKUP('Allocation Summary'!B103,'IDEA Part B FY20'!$A$4:$I$151,9,FALSE),"")</f>
        <v>1492514</v>
      </c>
      <c r="M103" s="28">
        <f>IFERROR(VLOOKUP(B103,'IDEA Preschool FY20'!$A$4:$I$147,9,FALSE),"")</f>
        <v>33593</v>
      </c>
      <c r="N103" s="18">
        <f t="shared" si="3"/>
        <v>3502468.43</v>
      </c>
    </row>
    <row r="104" spans="1:14">
      <c r="A104" s="1" t="s">
        <v>272</v>
      </c>
      <c r="B104" s="14" t="s">
        <v>157</v>
      </c>
      <c r="C104" s="8">
        <f>IFERROR(VLOOKUP(B104,'Title I-A '!A:J,9,FALSE),"")</f>
        <v>576895</v>
      </c>
      <c r="D104" s="8" t="str">
        <f>IFERROR(VLOOKUP(B104,'Title I-A Neglected '!A:J,9,FALSE),"")</f>
        <v/>
      </c>
      <c r="E104" s="11" t="str">
        <f>IFERROR(VLOOKUP(B104,'Title I-D LEA '!A:J,9,FALSE),"")</f>
        <v/>
      </c>
      <c r="F104" s="2">
        <f>IFERROR(VLOOKUP(B104,'Title II-A '!A:J,9,FALSE),"")</f>
        <v>55994.460000000006</v>
      </c>
      <c r="G104" s="6">
        <f>IFERROR(VLOOKUP(B104,'Title III '!A:J,9,FALSE),"")</f>
        <v>0</v>
      </c>
      <c r="H104" s="6" t="str">
        <f>IFERROR(VLOOKUP(B104,'III-A Immigrant'!A:J,9,FALSE),"")</f>
        <v/>
      </c>
      <c r="I104" s="6">
        <f>IFERROR(VLOOKUP(B104,'Title IV '!A:J,9,FALSE),"")</f>
        <v>42753</v>
      </c>
      <c r="J104" s="4">
        <f>IFERROR(VLOOKUP(B104,'Title V '!A:J,9,FALSE),"")</f>
        <v>12975.41</v>
      </c>
      <c r="K104" s="4" t="str">
        <f>IFERROR(VLOOKUP(B104,'Title IX-A Homless'!A:J,9,FALSE),"")</f>
        <v/>
      </c>
      <c r="L104" s="28">
        <f>IFERROR(VLOOKUP('Allocation Summary'!B104,'IDEA Part B FY20'!$A$4:$I$151,9,FALSE),"")</f>
        <v>178054</v>
      </c>
      <c r="M104" s="28">
        <f>IFERROR(VLOOKUP(B104,'IDEA Preschool FY20'!$A$4:$I$147,9,FALSE),"")</f>
        <v>13362</v>
      </c>
      <c r="N104" s="18">
        <f t="shared" si="3"/>
        <v>880033.87</v>
      </c>
    </row>
    <row r="105" spans="1:14">
      <c r="A105" s="1" t="s">
        <v>324</v>
      </c>
      <c r="B105" s="14" t="s">
        <v>158</v>
      </c>
      <c r="C105" s="8">
        <f>IFERROR(VLOOKUP(B105,'Title I-A '!A:J,9,FALSE),"")</f>
        <v>906830</v>
      </c>
      <c r="D105" s="8" t="str">
        <f>IFERROR(VLOOKUP(B105,'Title I-A Neglected '!A:J,9,FALSE),"")</f>
        <v/>
      </c>
      <c r="E105" s="11" t="str">
        <f>IFERROR(VLOOKUP(B105,'Title I-D LEA '!A:J,9,FALSE),"")</f>
        <v/>
      </c>
      <c r="F105" s="2">
        <f>IFERROR(VLOOKUP(B105,'Title II-A '!A:J,9,FALSE),"")</f>
        <v>140237.63</v>
      </c>
      <c r="G105" s="6">
        <f>IFERROR(VLOOKUP(B105,'Title III '!A:J,9,FALSE),"")</f>
        <v>15116.9</v>
      </c>
      <c r="H105" s="6" t="str">
        <f>IFERROR(VLOOKUP(B105,'III-A Immigrant'!A:J,9,FALSE),"")</f>
        <v/>
      </c>
      <c r="I105" s="6">
        <f>IFERROR(VLOOKUP(B105,'Title IV '!A:J,9,FALSE),"")</f>
        <v>67197</v>
      </c>
      <c r="J105" s="4" t="str">
        <f>IFERROR(VLOOKUP(B105,'Title V '!A:J,9,FALSE),"")</f>
        <v/>
      </c>
      <c r="K105" s="4" t="str">
        <f>IFERROR(VLOOKUP(B105,'Title IX-A Homless'!A:J,9,FALSE),"")</f>
        <v/>
      </c>
      <c r="L105" s="28">
        <f>IFERROR(VLOOKUP('Allocation Summary'!B105,'IDEA Part B FY20'!$A$4:$I$151,9,FALSE),"")</f>
        <v>991225</v>
      </c>
      <c r="M105" s="28">
        <f>IFERROR(VLOOKUP(B105,'IDEA Preschool FY20'!$A$4:$I$147,9,FALSE),"")</f>
        <v>29961</v>
      </c>
      <c r="N105" s="18">
        <f t="shared" si="3"/>
        <v>2150567.5300000003</v>
      </c>
    </row>
    <row r="106" spans="1:14">
      <c r="A106" s="1" t="s">
        <v>159</v>
      </c>
      <c r="B106" s="14" t="s">
        <v>160</v>
      </c>
      <c r="C106" s="8">
        <f>IFERROR(VLOOKUP(B106,'Title I-A '!A:J,9,FALSE),"")</f>
        <v>730868</v>
      </c>
      <c r="D106" s="8" t="str">
        <f>IFERROR(VLOOKUP(B106,'Title I-A Neglected '!A:J,9,FALSE),"")</f>
        <v/>
      </c>
      <c r="E106" s="11" t="str">
        <f>IFERROR(VLOOKUP(B106,'Title I-D LEA '!A:J,9,FALSE),"")</f>
        <v/>
      </c>
      <c r="F106" s="2">
        <f>IFERROR(VLOOKUP(B106,'Title II-A '!A:J,9,FALSE),"")</f>
        <v>126858.87</v>
      </c>
      <c r="G106" s="6">
        <f>IFERROR(VLOOKUP(B106,'Title III '!A:J,9,FALSE),"")</f>
        <v>0</v>
      </c>
      <c r="H106" s="6" t="str">
        <f>IFERROR(VLOOKUP(B106,'III-A Immigrant'!A:J,9,FALSE),"")</f>
        <v/>
      </c>
      <c r="I106" s="6">
        <f>IFERROR(VLOOKUP(B106,'Title IV '!A:J,9,FALSE),"")</f>
        <v>54160</v>
      </c>
      <c r="J106" s="4">
        <f>IFERROR(VLOOKUP(B106,'Title V '!A:J,9,FALSE),"")</f>
        <v>62241.25</v>
      </c>
      <c r="K106" s="4" t="str">
        <f>IFERROR(VLOOKUP(B106,'Title IX-A Homless'!A:J,9,FALSE),"")</f>
        <v/>
      </c>
      <c r="L106" s="28">
        <f>IFERROR(VLOOKUP('Allocation Summary'!B106,'IDEA Part B FY20'!$A$4:$I$151,9,FALSE),"")</f>
        <v>818476</v>
      </c>
      <c r="M106" s="28">
        <f>IFERROR(VLOOKUP(B106,'IDEA Preschool FY20'!$A$4:$I$147,9,FALSE),"")</f>
        <v>42239</v>
      </c>
      <c r="N106" s="18">
        <f t="shared" si="3"/>
        <v>1834843.12</v>
      </c>
    </row>
    <row r="107" spans="1:14">
      <c r="A107" s="1" t="s">
        <v>270</v>
      </c>
      <c r="B107" s="14" t="s">
        <v>161</v>
      </c>
      <c r="C107" s="8">
        <f>IFERROR(VLOOKUP(B107,'Title I-A '!A:J,9,FALSE),"")</f>
        <v>286902</v>
      </c>
      <c r="D107" s="8" t="str">
        <f>IFERROR(VLOOKUP(B107,'Title I-A Neglected '!A:J,9,FALSE),"")</f>
        <v/>
      </c>
      <c r="E107" s="11" t="str">
        <f>IFERROR(VLOOKUP(B107,'Title I-D LEA '!A:J,9,FALSE),"")</f>
        <v/>
      </c>
      <c r="F107" s="2">
        <f>IFERROR(VLOOKUP(B107,'Title II-A '!A:J,9,FALSE),"")</f>
        <v>28354.51</v>
      </c>
      <c r="G107" s="6" t="str">
        <f>IFERROR(VLOOKUP(B107,'Title III '!A:J,9,FALSE),"")</f>
        <v/>
      </c>
      <c r="H107" s="6" t="str">
        <f>IFERROR(VLOOKUP(B107,'III-A Immigrant'!A:J,9,FALSE),"")</f>
        <v/>
      </c>
      <c r="I107" s="6">
        <f>IFERROR(VLOOKUP(B107,'Title IV '!A:J,9,FALSE),"")</f>
        <v>21267</v>
      </c>
      <c r="J107" s="4">
        <f>IFERROR(VLOOKUP(B107,'Title V '!A:J,9,FALSE),"")</f>
        <v>23658.39</v>
      </c>
      <c r="K107" s="4" t="str">
        <f>IFERROR(VLOOKUP(B107,'Title IX-A Homless'!A:J,9,FALSE),"")</f>
        <v/>
      </c>
      <c r="L107" s="28">
        <f>IFERROR(VLOOKUP('Allocation Summary'!B107,'IDEA Part B FY20'!$A$4:$I$151,9,FALSE),"")</f>
        <v>240778</v>
      </c>
      <c r="M107" s="28">
        <f>IFERROR(VLOOKUP(B107,'IDEA Preschool FY20'!$A$4:$I$147,9,FALSE),"")</f>
        <v>7293</v>
      </c>
      <c r="N107" s="18">
        <f t="shared" si="3"/>
        <v>608252.9</v>
      </c>
    </row>
    <row r="108" spans="1:14">
      <c r="A108" s="1" t="s">
        <v>162</v>
      </c>
      <c r="B108" s="14" t="s">
        <v>163</v>
      </c>
      <c r="C108" s="8">
        <f>IFERROR(VLOOKUP(B108,'Title I-A '!A:J,9,FALSE),"")</f>
        <v>842529</v>
      </c>
      <c r="D108" s="8" t="str">
        <f>IFERROR(VLOOKUP(B108,'Title I-A Neglected '!A:J,9,FALSE),"")</f>
        <v/>
      </c>
      <c r="E108" s="11" t="str">
        <f>IFERROR(VLOOKUP(B108,'Title I-D LEA '!A:J,9,FALSE),"")</f>
        <v/>
      </c>
      <c r="F108" s="2">
        <f>IFERROR(VLOOKUP(B108,'Title II-A '!A:J,9,FALSE),"")</f>
        <v>121488.81</v>
      </c>
      <c r="G108" s="6">
        <f>IFERROR(VLOOKUP(B108,'Title III '!A:J,9,FALSE),"")</f>
        <v>0</v>
      </c>
      <c r="H108" s="6" t="str">
        <f>IFERROR(VLOOKUP(B108,'III-A Immigrant'!A:J,9,FALSE),"")</f>
        <v/>
      </c>
      <c r="I108" s="6">
        <f>IFERROR(VLOOKUP(B108,'Title IV '!A:J,9,FALSE),"")</f>
        <v>62433</v>
      </c>
      <c r="J108" s="4">
        <f>IFERROR(VLOOKUP(B108,'Title V '!A:J,9,FALSE),"")</f>
        <v>59954.83</v>
      </c>
      <c r="K108" s="4" t="str">
        <f>IFERROR(VLOOKUP(B108,'Title IX-A Homless'!A:J,9,FALSE),"")</f>
        <v/>
      </c>
      <c r="L108" s="28">
        <f>IFERROR(VLOOKUP('Allocation Summary'!B108,'IDEA Part B FY20'!$A$4:$I$151,9,FALSE),"")</f>
        <v>778505</v>
      </c>
      <c r="M108" s="28">
        <f>IFERROR(VLOOKUP(B108,'IDEA Preschool FY20'!$A$4:$I$147,9,FALSE),"")</f>
        <v>23699</v>
      </c>
      <c r="N108" s="18">
        <f t="shared" si="3"/>
        <v>1888609.6400000001</v>
      </c>
    </row>
    <row r="109" spans="1:14">
      <c r="A109" s="1" t="s">
        <v>269</v>
      </c>
      <c r="B109" s="14" t="s">
        <v>164</v>
      </c>
      <c r="C109" s="8">
        <f>IFERROR(VLOOKUP(B109,'Title I-A '!A:J,9,FALSE),"")</f>
        <v>508572</v>
      </c>
      <c r="D109" s="8" t="str">
        <f>IFERROR(VLOOKUP(B109,'Title I-A Neglected '!A:J,9,FALSE),"")</f>
        <v/>
      </c>
      <c r="E109" s="11" t="str">
        <f>IFERROR(VLOOKUP(B109,'Title I-D LEA '!A:J,9,FALSE),"")</f>
        <v/>
      </c>
      <c r="F109" s="2">
        <f>IFERROR(VLOOKUP(B109,'Title II-A '!A:J,9,FALSE),"")</f>
        <v>66300.179999999993</v>
      </c>
      <c r="G109" s="6">
        <f>IFERROR(VLOOKUP(B109,'Title III '!A:J,9,FALSE),"")</f>
        <v>0</v>
      </c>
      <c r="H109" s="6" t="str">
        <f>IFERROR(VLOOKUP(B109,'III-A Immigrant'!A:J,9,FALSE),"")</f>
        <v/>
      </c>
      <c r="I109" s="6">
        <f>IFERROR(VLOOKUP(B109,'Title IV '!A:J,9,FALSE),"")</f>
        <v>37690</v>
      </c>
      <c r="J109" s="4">
        <f>IFERROR(VLOOKUP(B109,'Title V '!A:J,9,FALSE),"")</f>
        <v>30937.14</v>
      </c>
      <c r="K109" s="4" t="str">
        <f>IFERROR(VLOOKUP(B109,'Title IX-A Homless'!A:J,9,FALSE),"")</f>
        <v/>
      </c>
      <c r="L109" s="28">
        <f>IFERROR(VLOOKUP('Allocation Summary'!B109,'IDEA Part B FY20'!$A$4:$I$151,9,FALSE),"")</f>
        <v>321256</v>
      </c>
      <c r="M109" s="28">
        <f>IFERROR(VLOOKUP(B109,'IDEA Preschool FY20'!$A$4:$I$147,9,FALSE),"")</f>
        <v>14507</v>
      </c>
      <c r="N109" s="18">
        <f t="shared" si="3"/>
        <v>979262.32</v>
      </c>
    </row>
    <row r="110" spans="1:14">
      <c r="A110" s="1" t="s">
        <v>165</v>
      </c>
      <c r="B110" s="14" t="s">
        <v>166</v>
      </c>
      <c r="C110" s="8">
        <f>IFERROR(VLOOKUP(B110,'Title I-A '!A:J,9,FALSE),"")</f>
        <v>486869</v>
      </c>
      <c r="D110" s="8">
        <f>IFERROR(VLOOKUP(B110,'Title I-A Neglected '!A:J,9,FALSE),"")</f>
        <v>0.01</v>
      </c>
      <c r="E110" s="11" t="str">
        <f>IFERROR(VLOOKUP(B110,'Title I-D LEA '!A:J,9,FALSE),"")</f>
        <v/>
      </c>
      <c r="F110" s="2">
        <f>IFERROR(VLOOKUP(B110,'Title II-A '!A:J,9,FALSE),"")</f>
        <v>56520.09</v>
      </c>
      <c r="G110" s="6">
        <f>IFERROR(VLOOKUP(B110,'Title III '!A:J,9,FALSE),"")</f>
        <v>0</v>
      </c>
      <c r="H110" s="6" t="str">
        <f>IFERROR(VLOOKUP(B110,'III-A Immigrant'!A:J,9,FALSE),"")</f>
        <v/>
      </c>
      <c r="I110" s="6">
        <f>IFERROR(VLOOKUP(B110,'Title IV '!A:J,9,FALSE),"")</f>
        <v>36082</v>
      </c>
      <c r="J110" s="4">
        <f>IFERROR(VLOOKUP(B110,'Title V '!A:J,9,FALSE),"")</f>
        <v>19948.009999999998</v>
      </c>
      <c r="K110" s="4" t="str">
        <f>IFERROR(VLOOKUP(B110,'Title IX-A Homless'!A:J,9,FALSE),"")</f>
        <v/>
      </c>
      <c r="L110" s="28">
        <f>IFERROR(VLOOKUP('Allocation Summary'!B110,'IDEA Part B FY20'!$A$4:$I$151,9,FALSE),"")</f>
        <v>284310</v>
      </c>
      <c r="M110" s="28">
        <f>IFERROR(VLOOKUP(B110,'IDEA Preschool FY20'!$A$4:$I$147,9,FALSE),"")</f>
        <v>25809</v>
      </c>
      <c r="N110" s="18">
        <f t="shared" si="3"/>
        <v>909538.11</v>
      </c>
    </row>
    <row r="111" spans="1:14">
      <c r="A111" s="1" t="s">
        <v>167</v>
      </c>
      <c r="B111" s="14" t="s">
        <v>168</v>
      </c>
      <c r="C111" s="8">
        <f>IFERROR(VLOOKUP(B111,'Title I-A '!A:J,9,FALSE),"")</f>
        <v>179114</v>
      </c>
      <c r="D111" s="8" t="str">
        <f>IFERROR(VLOOKUP(B111,'Title I-A Neglected '!A:J,9,FALSE),"")</f>
        <v/>
      </c>
      <c r="E111" s="11" t="str">
        <f>IFERROR(VLOOKUP(B111,'Title I-D LEA '!A:J,9,FALSE),"")</f>
        <v/>
      </c>
      <c r="F111" s="2">
        <f>IFERROR(VLOOKUP(B111,'Title II-A '!A:J,9,FALSE),"")</f>
        <v>26267.51</v>
      </c>
      <c r="G111" s="6" t="str">
        <f>IFERROR(VLOOKUP(B111,'Title III '!A:J,9,FALSE),"")</f>
        <v/>
      </c>
      <c r="H111" s="6" t="str">
        <f>IFERROR(VLOOKUP(B111,'III-A Immigrant'!A:J,9,FALSE),"")</f>
        <v/>
      </c>
      <c r="I111" s="6">
        <f>IFERROR(VLOOKUP(B111,'Title IV '!A:J,9,FALSE),"")</f>
        <v>13281</v>
      </c>
      <c r="J111" s="4">
        <f>IFERROR(VLOOKUP(B111,'Title V '!A:J,9,FALSE),"")</f>
        <v>12596.81</v>
      </c>
      <c r="K111" s="4" t="str">
        <f>IFERROR(VLOOKUP(B111,'Title IX-A Homless'!A:J,9,FALSE),"")</f>
        <v/>
      </c>
      <c r="L111" s="28">
        <f>IFERROR(VLOOKUP('Allocation Summary'!B111,'IDEA Part B FY20'!$A$4:$I$151,9,FALSE),"")</f>
        <v>152364</v>
      </c>
      <c r="M111" s="28">
        <f>IFERROR(VLOOKUP(B111,'IDEA Preschool FY20'!$A$4:$I$147,9,FALSE),"")</f>
        <v>4937</v>
      </c>
      <c r="N111" s="18">
        <f t="shared" si="3"/>
        <v>388560.32</v>
      </c>
    </row>
    <row r="112" spans="1:14">
      <c r="A112" s="1" t="s">
        <v>169</v>
      </c>
      <c r="B112" s="14" t="s">
        <v>170</v>
      </c>
      <c r="C112" s="8">
        <f>IFERROR(VLOOKUP(B112,'Title I-A '!A:J,9,FALSE),"")</f>
        <v>616009</v>
      </c>
      <c r="D112" s="8" t="str">
        <f>IFERROR(VLOOKUP(B112,'Title I-A Neglected '!A:J,9,FALSE),"")</f>
        <v/>
      </c>
      <c r="E112" s="11" t="str">
        <f>IFERROR(VLOOKUP(B112,'Title I-D LEA '!A:J,9,FALSE),"")</f>
        <v/>
      </c>
      <c r="F112" s="2">
        <f>IFERROR(VLOOKUP(B112,'Title II-A '!A:J,9,FALSE),"")</f>
        <v>85474.549999999988</v>
      </c>
      <c r="G112" s="6">
        <f>IFERROR(VLOOKUP(B112,'Title III '!A:J,9,FALSE),"")</f>
        <v>0</v>
      </c>
      <c r="H112" s="6" t="str">
        <f>IFERROR(VLOOKUP(B112,'III-A Immigrant'!A:J,9,FALSE),"")</f>
        <v/>
      </c>
      <c r="I112" s="6">
        <f>IFERROR(VLOOKUP(B112,'Title IV '!A:J,9,FALSE),"")</f>
        <v>45651</v>
      </c>
      <c r="J112" s="4">
        <f>IFERROR(VLOOKUP(B112,'Title V '!A:J,9,FALSE),"")</f>
        <v>43166.84</v>
      </c>
      <c r="K112" s="4" t="str">
        <f>IFERROR(VLOOKUP(B112,'Title IX-A Homless'!A:J,9,FALSE),"")</f>
        <v/>
      </c>
      <c r="L112" s="28">
        <f>IFERROR(VLOOKUP('Allocation Summary'!B112,'IDEA Part B FY20'!$A$4:$I$151,9,FALSE),"")</f>
        <v>511192</v>
      </c>
      <c r="M112" s="28">
        <f>IFERROR(VLOOKUP(B112,'IDEA Preschool FY20'!$A$4:$I$147,9,FALSE),"")</f>
        <v>18514</v>
      </c>
      <c r="N112" s="18">
        <f t="shared" si="3"/>
        <v>1320007.3900000001</v>
      </c>
    </row>
    <row r="113" spans="1:14">
      <c r="A113" s="1" t="s">
        <v>171</v>
      </c>
      <c r="B113" s="14" t="s">
        <v>172</v>
      </c>
      <c r="C113" s="8">
        <f>IFERROR(VLOOKUP(B113,'Title I-A '!A:J,9,FALSE),"")</f>
        <v>2892904</v>
      </c>
      <c r="D113" s="8">
        <f>IFERROR(VLOOKUP(B113,'Title I-A Neglected '!A:J,9,FALSE),"")</f>
        <v>25806</v>
      </c>
      <c r="E113" s="11">
        <f>IFERROR(VLOOKUP(B113,'Title I-D LEA '!A:J,9,FALSE),"")</f>
        <v>17620.059999999998</v>
      </c>
      <c r="F113" s="2">
        <f>IFERROR(VLOOKUP(B113,'Title II-A '!A:J,9,FALSE),"")</f>
        <v>414112.42</v>
      </c>
      <c r="G113" s="6">
        <f>IFERROR(VLOOKUP(B113,'Title III '!A:J,9,FALSE),"")</f>
        <v>86382.290000000008</v>
      </c>
      <c r="H113" s="6">
        <f>IFERROR(VLOOKUP(B113,'III-A Immigrant'!A:J,9,FALSE),"")</f>
        <v>4519.04</v>
      </c>
      <c r="I113" s="6">
        <f>IFERROR(VLOOKUP(B113,'Title IV '!A:J,9,FALSE),"")</f>
        <v>216258</v>
      </c>
      <c r="J113" s="4">
        <f>IFERROR(VLOOKUP(B113,'Title V '!A:J,9,FALSE),"")</f>
        <v>213513.88</v>
      </c>
      <c r="K113" s="4">
        <f>IFERROR(VLOOKUP(B113,'Title IX-A Homless'!A:J,9,FALSE),"")</f>
        <v>68000</v>
      </c>
      <c r="L113" s="28">
        <f>IFERROR(VLOOKUP('Allocation Summary'!B113,'IDEA Part B FY20'!$A$4:$I$151,9,FALSE),"")</f>
        <v>2433434</v>
      </c>
      <c r="M113" s="28">
        <f>IFERROR(VLOOKUP(B113,'IDEA Preschool FY20'!$A$4:$I$147,9,FALSE),"")</f>
        <v>51212</v>
      </c>
      <c r="N113" s="18">
        <f t="shared" si="3"/>
        <v>6423761.6899999995</v>
      </c>
    </row>
    <row r="114" spans="1:14">
      <c r="A114" s="1" t="s">
        <v>173</v>
      </c>
      <c r="B114" s="14" t="s">
        <v>174</v>
      </c>
      <c r="C114" s="8">
        <f>IFERROR(VLOOKUP(B114,'Title I-A '!A:J,9,FALSE),"")</f>
        <v>1232494</v>
      </c>
      <c r="D114" s="8" t="str">
        <f>IFERROR(VLOOKUP(B114,'Title I-A Neglected '!A:J,9,FALSE),"")</f>
        <v/>
      </c>
      <c r="E114" s="11" t="str">
        <f>IFERROR(VLOOKUP(B114,'Title I-D LEA '!A:J,9,FALSE),"")</f>
        <v/>
      </c>
      <c r="F114" s="2">
        <f>IFERROR(VLOOKUP(B114,'Title II-A '!A:J,9,FALSE),"")</f>
        <v>164543.22</v>
      </c>
      <c r="G114" s="6">
        <f>IFERROR(VLOOKUP(B114,'Title III '!A:J,9,FALSE),"")</f>
        <v>15251.87</v>
      </c>
      <c r="H114" s="6" t="str">
        <f>IFERROR(VLOOKUP(B114,'III-A Immigrant'!A:J,9,FALSE),"")</f>
        <v/>
      </c>
      <c r="I114" s="6">
        <f>IFERROR(VLOOKUP(B114,'Title IV '!A:J,9,FALSE),"")</f>
        <v>91326</v>
      </c>
      <c r="J114" s="4">
        <f>IFERROR(VLOOKUP(B114,'Title V '!A:J,9,FALSE),"")</f>
        <v>81223.45</v>
      </c>
      <c r="K114" s="4">
        <f>IFERROR(VLOOKUP(B114,'Title IX-A Homless'!A:J,9,FALSE),"")</f>
        <v>30000</v>
      </c>
      <c r="L114" s="28">
        <f>IFERROR(VLOOKUP('Allocation Summary'!B114,'IDEA Part B FY20'!$A$4:$I$151,9,FALSE),"")</f>
        <v>858906</v>
      </c>
      <c r="M114" s="28">
        <f>IFERROR(VLOOKUP(B114,'IDEA Preschool FY20'!$A$4:$I$147,9,FALSE),"")</f>
        <v>18409</v>
      </c>
      <c r="N114" s="18">
        <f t="shared" si="3"/>
        <v>2492153.54</v>
      </c>
    </row>
    <row r="115" spans="1:14">
      <c r="A115" s="1" t="s">
        <v>268</v>
      </c>
      <c r="B115" s="14" t="s">
        <v>175</v>
      </c>
      <c r="C115" s="8">
        <f>IFERROR(VLOOKUP(B115,'Title I-A '!A:J,9,FALSE),"")</f>
        <v>80184</v>
      </c>
      <c r="D115" s="8" t="str">
        <f>IFERROR(VLOOKUP(B115,'Title I-A Neglected '!A:J,9,FALSE),"")</f>
        <v/>
      </c>
      <c r="E115" s="11" t="str">
        <f>IFERROR(VLOOKUP(B115,'Title I-D LEA '!A:J,9,FALSE),"")</f>
        <v/>
      </c>
      <c r="F115" s="2">
        <f>IFERROR(VLOOKUP(B115,'Title II-A '!A:J,9,FALSE),"")</f>
        <v>7715.87</v>
      </c>
      <c r="G115" s="6">
        <f>IFERROR(VLOOKUP(B115,'Title III '!A:J,9,FALSE),"")</f>
        <v>0</v>
      </c>
      <c r="H115" s="6" t="str">
        <f>IFERROR(VLOOKUP(B115,'III-A Immigrant'!A:J,9,FALSE),"")</f>
        <v/>
      </c>
      <c r="I115" s="6">
        <f>IFERROR(VLOOKUP(B115,'Title IV '!A:J,9,FALSE),"")</f>
        <v>10000</v>
      </c>
      <c r="J115" s="4">
        <f>IFERROR(VLOOKUP(B115,'Title V '!A:J,9,FALSE),"")</f>
        <v>4883.97</v>
      </c>
      <c r="K115" s="4" t="str">
        <f>IFERROR(VLOOKUP(B115,'Title IX-A Homless'!A:J,9,FALSE),"")</f>
        <v/>
      </c>
      <c r="L115" s="28">
        <f>IFERROR(VLOOKUP('Allocation Summary'!B115,'IDEA Part B FY20'!$A$4:$I$151,9,FALSE),"")</f>
        <v>65837</v>
      </c>
      <c r="M115" s="28">
        <f>IFERROR(VLOOKUP(B115,'IDEA Preschool FY20'!$A$4:$I$147,9,FALSE),"")</f>
        <v>4583</v>
      </c>
      <c r="N115" s="18">
        <f t="shared" si="3"/>
        <v>173203.84</v>
      </c>
    </row>
    <row r="116" spans="1:14">
      <c r="A116" s="1" t="s">
        <v>176</v>
      </c>
      <c r="B116" s="14" t="s">
        <v>177</v>
      </c>
      <c r="C116" s="8">
        <f>IFERROR(VLOOKUP(B116,'Title I-A '!A:J,9,FALSE),"")</f>
        <v>1672404</v>
      </c>
      <c r="D116" s="8">
        <f>IFERROR(VLOOKUP(B116,'Title I-A Neglected '!A:J,9,FALSE),"")</f>
        <v>44422</v>
      </c>
      <c r="E116" s="11" t="str">
        <f>IFERROR(VLOOKUP(B116,'Title I-D LEA '!A:J,9,FALSE),"")</f>
        <v/>
      </c>
      <c r="F116" s="2">
        <f>IFERROR(VLOOKUP(B116,'Title II-A '!A:J,9,FALSE),"")</f>
        <v>234052.46</v>
      </c>
      <c r="G116" s="6">
        <f>IFERROR(VLOOKUP(B116,'Title III '!A:J,9,FALSE),"")</f>
        <v>0</v>
      </c>
      <c r="H116" s="6" t="str">
        <f>IFERROR(VLOOKUP(B116,'III-A Immigrant'!A:J,9,FALSE),"")</f>
        <v/>
      </c>
      <c r="I116" s="6">
        <f>IFERROR(VLOOKUP(B116,'Title IV '!A:J,9,FALSE),"")</f>
        <v>127215</v>
      </c>
      <c r="J116" s="4">
        <f>IFERROR(VLOOKUP(B116,'Title V '!A:J,9,FALSE),"")</f>
        <v>124751.42</v>
      </c>
      <c r="K116" s="4" t="str">
        <f>IFERROR(VLOOKUP(B116,'Title IX-A Homless'!A:J,9,FALSE),"")</f>
        <v/>
      </c>
      <c r="L116" s="28">
        <f>IFERROR(VLOOKUP('Allocation Summary'!B116,'IDEA Part B FY20'!$A$4:$I$151,9,FALSE),"")</f>
        <v>1617626</v>
      </c>
      <c r="M116" s="28">
        <f>IFERROR(VLOOKUP(B116,'IDEA Preschool FY20'!$A$4:$I$147,9,FALSE),"")</f>
        <v>86495</v>
      </c>
      <c r="N116" s="18">
        <f t="shared" si="3"/>
        <v>3906965.88</v>
      </c>
    </row>
    <row r="117" spans="1:14">
      <c r="A117" s="1" t="s">
        <v>178</v>
      </c>
      <c r="B117" s="14" t="s">
        <v>179</v>
      </c>
      <c r="C117" s="8">
        <f>IFERROR(VLOOKUP(B117,'Title I-A '!A:J,9,FALSE),"")</f>
        <v>2006326</v>
      </c>
      <c r="D117" s="8" t="str">
        <f>IFERROR(VLOOKUP(B117,'Title I-A Neglected '!A:J,9,FALSE),"")</f>
        <v/>
      </c>
      <c r="E117" s="11" t="str">
        <f>IFERROR(VLOOKUP(B117,'Title I-D LEA '!A:J,9,FALSE),"")</f>
        <v/>
      </c>
      <c r="F117" s="2">
        <f>IFERROR(VLOOKUP(B117,'Title II-A '!A:J,9,FALSE),"")</f>
        <v>324643.87</v>
      </c>
      <c r="G117" s="6">
        <f>IFERROR(VLOOKUP(B117,'Title III '!A:J,9,FALSE),"")</f>
        <v>93805.76999999999</v>
      </c>
      <c r="H117" s="6" t="str">
        <f>IFERROR(VLOOKUP(B117,'III-A Immigrant'!A:J,9,FALSE),"")</f>
        <v/>
      </c>
      <c r="I117" s="6">
        <f>IFERROR(VLOOKUP(B117,'Title IV '!A:J,9,FALSE),"")</f>
        <v>148660</v>
      </c>
      <c r="J117" s="4" t="str">
        <f>IFERROR(VLOOKUP(B117,'Title V '!A:J,9,FALSE),"")</f>
        <v/>
      </c>
      <c r="K117" s="4">
        <f>IFERROR(VLOOKUP(B117,'Title IX-A Homless'!A:J,9,FALSE),"")</f>
        <v>50000</v>
      </c>
      <c r="L117" s="28">
        <f>IFERROR(VLOOKUP('Allocation Summary'!B117,'IDEA Part B FY20'!$A$4:$I$151,9,FALSE),"")</f>
        <v>2516492</v>
      </c>
      <c r="M117" s="28">
        <f>IFERROR(VLOOKUP(B117,'IDEA Preschool FY20'!$A$4:$I$147,9,FALSE),"")</f>
        <v>68926</v>
      </c>
      <c r="N117" s="18">
        <f t="shared" si="3"/>
        <v>5208853.6400000006</v>
      </c>
    </row>
    <row r="118" spans="1:14">
      <c r="A118" s="1" t="s">
        <v>267</v>
      </c>
      <c r="B118" s="14" t="s">
        <v>180</v>
      </c>
      <c r="C118" s="8">
        <f>IFERROR(VLOOKUP(B118,'Title I-A '!A:J,9,FALSE),"")</f>
        <v>201444</v>
      </c>
      <c r="D118" s="8" t="str">
        <f>IFERROR(VLOOKUP(B118,'Title I-A Neglected '!A:J,9,FALSE),"")</f>
        <v/>
      </c>
      <c r="E118" s="11" t="str">
        <f>IFERROR(VLOOKUP(B118,'Title I-D LEA '!A:J,9,FALSE),"")</f>
        <v/>
      </c>
      <c r="F118" s="2">
        <f>IFERROR(VLOOKUP(B118,'Title II-A '!A:J,9,FALSE),"")</f>
        <v>20030.669999999998</v>
      </c>
      <c r="G118" s="6">
        <f>IFERROR(VLOOKUP(B118,'Title III '!A:J,9,FALSE),"")</f>
        <v>0</v>
      </c>
      <c r="H118" s="6" t="str">
        <f>IFERROR(VLOOKUP(B118,'III-A Immigrant'!A:J,9,FALSE),"")</f>
        <v/>
      </c>
      <c r="I118" s="6">
        <f>IFERROR(VLOOKUP(B118,'Title IV '!A:J,9,FALSE),"")</f>
        <v>14935</v>
      </c>
      <c r="J118" s="4">
        <f>IFERROR(VLOOKUP(B118,'Title V '!A:J,9,FALSE),"")</f>
        <v>12056.45</v>
      </c>
      <c r="K118" s="4" t="str">
        <f>IFERROR(VLOOKUP(B118,'Title IX-A Homless'!A:J,9,FALSE),"")</f>
        <v/>
      </c>
      <c r="L118" s="28">
        <f>IFERROR(VLOOKUP('Allocation Summary'!B118,'IDEA Part B FY20'!$A$4:$I$151,9,FALSE),"")</f>
        <v>132839</v>
      </c>
      <c r="M118" s="28">
        <f>IFERROR(VLOOKUP(B118,'IDEA Preschool FY20'!$A$4:$I$147,9,FALSE),"")</f>
        <v>5887</v>
      </c>
      <c r="N118" s="18">
        <f t="shared" si="3"/>
        <v>387192.12</v>
      </c>
    </row>
    <row r="119" spans="1:14">
      <c r="A119" s="1" t="s">
        <v>181</v>
      </c>
      <c r="B119" s="14" t="s">
        <v>182</v>
      </c>
      <c r="C119" s="8">
        <f>IFERROR(VLOOKUP(B119,'Title I-A '!A:J,9,FALSE),"")</f>
        <v>5281488</v>
      </c>
      <c r="D119" s="8" t="str">
        <f>IFERROR(VLOOKUP(B119,'Title I-A Neglected '!A:J,9,FALSE),"")</f>
        <v/>
      </c>
      <c r="E119" s="11">
        <f>IFERROR(VLOOKUP(B119,'Title I-D LEA '!A:J,9,FALSE),"")</f>
        <v>76353.59</v>
      </c>
      <c r="F119" s="2">
        <f>IFERROR(VLOOKUP(B119,'Title II-A '!A:J,9,FALSE),"")</f>
        <v>926588.22</v>
      </c>
      <c r="G119" s="6">
        <f>IFERROR(VLOOKUP(B119,'Title III '!A:J,9,FALSE),"")</f>
        <v>396818.65</v>
      </c>
      <c r="H119" s="6" t="str">
        <f>IFERROR(VLOOKUP(B119,'III-A Immigrant'!A:J,9,FALSE),"")</f>
        <v/>
      </c>
      <c r="I119" s="6">
        <f>IFERROR(VLOOKUP(B119,'Title IV '!A:J,9,FALSE),"")</f>
        <v>391317</v>
      </c>
      <c r="J119" s="4" t="str">
        <f>IFERROR(VLOOKUP(B119,'Title V '!A:J,9,FALSE),"")</f>
        <v/>
      </c>
      <c r="K119" s="4">
        <f>IFERROR(VLOOKUP(B119,'Title IX-A Homless'!A:J,9,FALSE),"")</f>
        <v>190000</v>
      </c>
      <c r="L119" s="28">
        <f>IFERROR(VLOOKUP('Allocation Summary'!B119,'IDEA Part B FY20'!$A$4:$I$151,9,FALSE),"")</f>
        <v>8047512</v>
      </c>
      <c r="M119" s="28">
        <f>IFERROR(VLOOKUP(B119,'IDEA Preschool FY20'!$A$4:$I$147,9,FALSE),"")</f>
        <v>112716</v>
      </c>
      <c r="N119" s="18">
        <f t="shared" si="3"/>
        <v>15422793.460000001</v>
      </c>
    </row>
    <row r="120" spans="1:14">
      <c r="A120" s="1" t="s">
        <v>183</v>
      </c>
      <c r="B120" s="14" t="s">
        <v>184</v>
      </c>
      <c r="C120" s="8">
        <f>IFERROR(VLOOKUP(B120,'Title I-A '!A:J,9,FALSE),"")</f>
        <v>1183025</v>
      </c>
      <c r="D120" s="8" t="str">
        <f>IFERROR(VLOOKUP(B120,'Title I-A Neglected '!A:J,9,FALSE),"")</f>
        <v/>
      </c>
      <c r="E120" s="11" t="str">
        <f>IFERROR(VLOOKUP(B120,'Title I-D LEA '!A:J,9,FALSE),"")</f>
        <v/>
      </c>
      <c r="F120" s="2">
        <f>IFERROR(VLOOKUP(B120,'Title II-A '!A:J,9,FALSE),"")</f>
        <v>136586.66</v>
      </c>
      <c r="G120" s="6">
        <f>IFERROR(VLOOKUP(B120,'Title III '!A:J,9,FALSE),"")</f>
        <v>0</v>
      </c>
      <c r="H120" s="6" t="str">
        <f>IFERROR(VLOOKUP(B120,'III-A Immigrant'!A:J,9,FALSE),"")</f>
        <v/>
      </c>
      <c r="I120" s="6">
        <f>IFERROR(VLOOKUP(B120,'Title IV '!A:J,9,FALSE),"")</f>
        <v>87661</v>
      </c>
      <c r="J120" s="4">
        <f>IFERROR(VLOOKUP(B120,'Title V '!A:J,9,FALSE),"")</f>
        <v>54139.990000000005</v>
      </c>
      <c r="K120" s="4" t="str">
        <f>IFERROR(VLOOKUP(B120,'Title IX-A Homless'!A:J,9,FALSE),"")</f>
        <v/>
      </c>
      <c r="L120" s="28">
        <f>IFERROR(VLOOKUP('Allocation Summary'!B120,'IDEA Part B FY20'!$A$4:$I$151,9,FALSE),"")</f>
        <v>646866</v>
      </c>
      <c r="M120" s="28">
        <f>IFERROR(VLOOKUP(B120,'IDEA Preschool FY20'!$A$4:$I$147,9,FALSE),"")</f>
        <v>19585</v>
      </c>
      <c r="N120" s="18">
        <f t="shared" si="3"/>
        <v>2127863.65</v>
      </c>
    </row>
    <row r="121" spans="1:14">
      <c r="A121" s="1" t="s">
        <v>185</v>
      </c>
      <c r="B121" s="14" t="s">
        <v>186</v>
      </c>
      <c r="C121" s="8">
        <f>IFERROR(VLOOKUP(B121,'Title I-A '!A:J,9,FALSE),"")</f>
        <v>667631</v>
      </c>
      <c r="D121" s="8" t="str">
        <f>IFERROR(VLOOKUP(B121,'Title I-A Neglected '!A:J,9,FALSE),"")</f>
        <v/>
      </c>
      <c r="E121" s="11" t="str">
        <f>IFERROR(VLOOKUP(B121,'Title I-D LEA '!A:J,9,FALSE),"")</f>
        <v/>
      </c>
      <c r="F121" s="2">
        <f>IFERROR(VLOOKUP(B121,'Title II-A '!A:J,9,FALSE),"")</f>
        <v>93584.16</v>
      </c>
      <c r="G121" s="6">
        <f>IFERROR(VLOOKUP(B121,'Title III '!A:J,9,FALSE),"")</f>
        <v>0</v>
      </c>
      <c r="H121" s="6" t="str">
        <f>IFERROR(VLOOKUP(B121,'III-A Immigrant'!A:J,9,FALSE),"")</f>
        <v/>
      </c>
      <c r="I121" s="6">
        <f>IFERROR(VLOOKUP(B121,'Title IV '!A:J,9,FALSE),"")</f>
        <v>49475</v>
      </c>
      <c r="J121" s="4">
        <f>IFERROR(VLOOKUP(B121,'Title V '!A:J,9,FALSE),"")</f>
        <v>41410.25</v>
      </c>
      <c r="K121" s="4" t="str">
        <f>IFERROR(VLOOKUP(B121,'Title IX-A Homless'!A:J,9,FALSE),"")</f>
        <v/>
      </c>
      <c r="L121" s="28">
        <f>IFERROR(VLOOKUP('Allocation Summary'!B121,'IDEA Part B FY20'!$A$4:$I$151,9,FALSE),"")</f>
        <v>555693</v>
      </c>
      <c r="M121" s="28">
        <f>IFERROR(VLOOKUP(B121,'IDEA Preschool FY20'!$A$4:$I$147,9,FALSE),"")</f>
        <v>38516</v>
      </c>
      <c r="N121" s="18">
        <f t="shared" si="3"/>
        <v>1446309.4100000001</v>
      </c>
    </row>
    <row r="122" spans="1:14">
      <c r="A122" s="1" t="s">
        <v>187</v>
      </c>
      <c r="B122" s="14" t="s">
        <v>188</v>
      </c>
      <c r="C122" s="8">
        <f>IFERROR(VLOOKUP(B122,'Title I-A '!A:J,9,FALSE),"")</f>
        <v>3431514</v>
      </c>
      <c r="D122" s="8">
        <f>IFERROR(VLOOKUP(B122,'Title I-A Neglected '!A:J,9,FALSE),"")</f>
        <v>74359</v>
      </c>
      <c r="E122" s="11">
        <f>IFERROR(VLOOKUP(B122,'Title I-D LEA '!A:J,9,FALSE),"")</f>
        <v>27688.670000000002</v>
      </c>
      <c r="F122" s="2">
        <f>IFERROR(VLOOKUP(B122,'Title II-A '!A:J,9,FALSE),"")</f>
        <v>465591.22</v>
      </c>
      <c r="G122" s="6">
        <f>IFERROR(VLOOKUP(B122,'Title III '!A:J,9,FALSE),"")</f>
        <v>122689.85</v>
      </c>
      <c r="H122" s="6" t="str">
        <f>IFERROR(VLOOKUP(B122,'III-A Immigrant'!A:J,9,FALSE),"")</f>
        <v/>
      </c>
      <c r="I122" s="6">
        <f>IFERROR(VLOOKUP(B122,'Title IV '!A:J,9,FALSE),"")</f>
        <v>259761</v>
      </c>
      <c r="J122" s="4" t="str">
        <f>IFERROR(VLOOKUP(B122,'Title V '!A:J,9,FALSE),"")</f>
        <v/>
      </c>
      <c r="K122" s="4" t="str">
        <f>IFERROR(VLOOKUP(B122,'Title IX-A Homless'!A:J,9,FALSE),"")</f>
        <v/>
      </c>
      <c r="L122" s="28">
        <f>IFERROR(VLOOKUP('Allocation Summary'!B122,'IDEA Part B FY20'!$A$4:$I$151,9,FALSE),"")</f>
        <v>3010110</v>
      </c>
      <c r="M122" s="28">
        <f>IFERROR(VLOOKUP(B122,'IDEA Preschool FY20'!$A$4:$I$147,9,FALSE),"")</f>
        <v>92950</v>
      </c>
      <c r="N122" s="18">
        <f t="shared" si="3"/>
        <v>7484663.7400000002</v>
      </c>
    </row>
    <row r="123" spans="1:14">
      <c r="A123" s="1" t="s">
        <v>248</v>
      </c>
      <c r="B123" s="14" t="s">
        <v>266</v>
      </c>
      <c r="C123" s="8">
        <f>IFERROR(VLOOKUP(B123,'Title I-A '!A:J,9,FALSE),"")</f>
        <v>58296828</v>
      </c>
      <c r="D123" s="8">
        <f>IFERROR(VLOOKUP(B123,'Title I-A Neglected '!A:J,9,FALSE),"")</f>
        <v>469518</v>
      </c>
      <c r="E123" s="11">
        <f>IFERROR(VLOOKUP(B123,'Title I-D LEA '!A:J,9,FALSE),"")</f>
        <v>138443.33000000002</v>
      </c>
      <c r="F123" s="2">
        <f>IFERROR(VLOOKUP(B123,'Title II-A '!A:J,9,FALSE),"")</f>
        <v>5607360.96</v>
      </c>
      <c r="G123" s="6">
        <f>IFERROR(VLOOKUP(B123,'Title III '!A:J,9,FALSE),"")</f>
        <v>1069385.78</v>
      </c>
      <c r="H123" s="6">
        <f>IFERROR(VLOOKUP(B123,'III-A Immigrant'!A:J,9,FALSE),"")</f>
        <v>35972.33</v>
      </c>
      <c r="I123" s="6">
        <f>IFERROR(VLOOKUP(B123,'Title IV '!A:J,9,FALSE),"")</f>
        <v>4354028</v>
      </c>
      <c r="J123" s="4" t="str">
        <f>IFERROR(VLOOKUP(B123,'Title V '!A:J,9,FALSE),"")</f>
        <v/>
      </c>
      <c r="K123" s="4">
        <f>IFERROR(VLOOKUP(B123,'Title IX-A Homless'!A:J,9,FALSE),"")</f>
        <v>107000</v>
      </c>
      <c r="L123" s="28">
        <f>IFERROR(VLOOKUP('Allocation Summary'!B123,'IDEA Part B FY20'!$A$4:$I$151,9,FALSE),"")</f>
        <v>25301925</v>
      </c>
      <c r="M123" s="28">
        <f>IFERROR(VLOOKUP(B123,'IDEA Preschool FY20'!$A$4:$I$147,9,FALSE),"")</f>
        <v>319194</v>
      </c>
      <c r="N123" s="18">
        <f t="shared" si="3"/>
        <v>95699655.400000006</v>
      </c>
    </row>
    <row r="124" spans="1:14">
      <c r="A124" s="1" t="s">
        <v>189</v>
      </c>
      <c r="B124" s="14" t="s">
        <v>190</v>
      </c>
      <c r="C124" s="8">
        <f>IFERROR(VLOOKUP(B124,'Title I-A '!A:J,9,FALSE),"")</f>
        <v>654837</v>
      </c>
      <c r="D124" s="8" t="str">
        <f>IFERROR(VLOOKUP(B124,'Title I-A Neglected '!A:J,9,FALSE),"")</f>
        <v/>
      </c>
      <c r="E124" s="11" t="str">
        <f>IFERROR(VLOOKUP(B124,'Title I-D LEA '!A:J,9,FALSE),"")</f>
        <v/>
      </c>
      <c r="F124" s="2">
        <f>IFERROR(VLOOKUP(B124,'Title II-A '!A:J,9,FALSE),"")</f>
        <v>97586.75</v>
      </c>
      <c r="G124" s="6">
        <f>IFERROR(VLOOKUP(B124,'Title III '!A:J,9,FALSE),"")</f>
        <v>0</v>
      </c>
      <c r="H124" s="6" t="str">
        <f>IFERROR(VLOOKUP(B124,'III-A Immigrant'!A:J,9,FALSE),"")</f>
        <v/>
      </c>
      <c r="I124" s="6">
        <f>IFERROR(VLOOKUP(B124,'Title IV '!A:J,9,FALSE),"")</f>
        <v>48527</v>
      </c>
      <c r="J124" s="4">
        <f>IFERROR(VLOOKUP(B124,'Title V '!A:J,9,FALSE),"")</f>
        <v>0.01</v>
      </c>
      <c r="K124" s="4" t="str">
        <f>IFERROR(VLOOKUP(B124,'Title IX-A Homless'!A:J,9,FALSE),"")</f>
        <v/>
      </c>
      <c r="L124" s="28">
        <f>IFERROR(VLOOKUP('Allocation Summary'!B124,'IDEA Part B FY20'!$A$4:$I$151,9,FALSE),"")</f>
        <v>660269</v>
      </c>
      <c r="M124" s="28">
        <f>IFERROR(VLOOKUP(B124,'IDEA Preschool FY20'!$A$4:$I$147,9,FALSE),"")</f>
        <v>22008</v>
      </c>
      <c r="N124" s="18">
        <f t="shared" si="3"/>
        <v>1483227.76</v>
      </c>
    </row>
    <row r="125" spans="1:14">
      <c r="A125" s="1" t="s">
        <v>325</v>
      </c>
      <c r="B125" s="14" t="s">
        <v>191</v>
      </c>
      <c r="C125" s="8">
        <f>IFERROR(VLOOKUP(B125,'Title I-A '!A:J,9,FALSE),"")</f>
        <v>108786</v>
      </c>
      <c r="D125" s="8" t="str">
        <f>IFERROR(VLOOKUP(B125,'Title I-A Neglected '!A:J,9,FALSE),"")</f>
        <v/>
      </c>
      <c r="E125" s="11" t="str">
        <f>IFERROR(VLOOKUP(B125,'Title I-D LEA '!A:J,9,FALSE),"")</f>
        <v/>
      </c>
      <c r="F125" s="2">
        <f>IFERROR(VLOOKUP(B125,'Title II-A '!A:J,9,FALSE),"")</f>
        <v>15464.07</v>
      </c>
      <c r="G125" s="6" t="str">
        <f>IFERROR(VLOOKUP(B125,'Title III '!A:J,9,FALSE),"")</f>
        <v/>
      </c>
      <c r="H125" s="6" t="str">
        <f>IFERROR(VLOOKUP(B125,'III-A Immigrant'!A:J,9,FALSE),"")</f>
        <v/>
      </c>
      <c r="I125" s="6">
        <f>IFERROR(VLOOKUP(B125,'Title IV '!A:J,9,FALSE),"")</f>
        <v>10000</v>
      </c>
      <c r="J125" s="4" t="str">
        <f>IFERROR(VLOOKUP(B125,'Title V '!A:J,9,FALSE),"")</f>
        <v/>
      </c>
      <c r="K125" s="4" t="str">
        <f>IFERROR(VLOOKUP(B125,'Title IX-A Homless'!A:J,9,FALSE),"")</f>
        <v/>
      </c>
      <c r="L125" s="28">
        <f>IFERROR(VLOOKUP('Allocation Summary'!B125,'IDEA Part B FY20'!$A$4:$I$151,9,FALSE),"")</f>
        <v>87949</v>
      </c>
      <c r="M125" s="28">
        <f>IFERROR(VLOOKUP(B125,'IDEA Preschool FY20'!$A$4:$I$147,9,FALSE),"")</f>
        <v>5645</v>
      </c>
      <c r="N125" s="18">
        <f t="shared" si="3"/>
        <v>227844.07</v>
      </c>
    </row>
    <row r="126" spans="1:14">
      <c r="A126" s="1" t="s">
        <v>251</v>
      </c>
      <c r="B126" s="14" t="s">
        <v>261</v>
      </c>
      <c r="C126" s="8">
        <f>IFERROR(VLOOKUP(B126,'Title I-A '!A:J,9,FALSE),"")</f>
        <v>183189</v>
      </c>
      <c r="D126" s="8" t="str">
        <f>IFERROR(VLOOKUP(B126,'Title I-A Neglected '!A:J,9,FALSE),"")</f>
        <v/>
      </c>
      <c r="E126" s="11" t="str">
        <f>IFERROR(VLOOKUP(B126,'Title I-D LEA '!A:J,9,FALSE),"")</f>
        <v/>
      </c>
      <c r="F126" s="2">
        <f>IFERROR(VLOOKUP(B126,'Title II-A '!A:J,9,FALSE),"")</f>
        <v>40117.410000000003</v>
      </c>
      <c r="G126" s="6">
        <f>IFERROR(VLOOKUP(B126,'Title III '!A:J,9,FALSE),"")</f>
        <v>30098.82</v>
      </c>
      <c r="H126" s="6" t="str">
        <f>IFERROR(VLOOKUP(B126,'III-A Immigrant'!A:J,9,FALSE),"")</f>
        <v/>
      </c>
      <c r="I126" s="6">
        <f>IFERROR(VLOOKUP(B126,'Title IV '!A:J,9,FALSE),"")</f>
        <v>13583</v>
      </c>
      <c r="J126" s="4" t="str">
        <f>IFERROR(VLOOKUP(B126,'Title V '!A:J,9,FALSE),"")</f>
        <v/>
      </c>
      <c r="K126" s="4" t="str">
        <f>IFERROR(VLOOKUP(B126,'Title IX-A Homless'!A:J,9,FALSE),"")</f>
        <v/>
      </c>
      <c r="L126" s="28">
        <f>IFERROR(VLOOKUP('Allocation Summary'!B126,'IDEA Part B FY20'!$A$4:$I$151,9,FALSE),"")</f>
        <v>107229</v>
      </c>
      <c r="M126" s="28" t="str">
        <f>IFERROR(VLOOKUP(B126,'IDEA Preschool FY20'!$A$4:$I$147,9,FALSE),"")</f>
        <v/>
      </c>
      <c r="N126" s="18">
        <f t="shared" si="3"/>
        <v>374217.23</v>
      </c>
    </row>
    <row r="127" spans="1:14">
      <c r="A127" s="1" t="s">
        <v>192</v>
      </c>
      <c r="B127" s="14" t="s">
        <v>193</v>
      </c>
      <c r="C127" s="8">
        <f>IFERROR(VLOOKUP(B127,'Title I-A '!A:J,9,FALSE),"")</f>
        <v>461399</v>
      </c>
      <c r="D127" s="8" t="str">
        <f>IFERROR(VLOOKUP(B127,'Title I-A Neglected '!A:J,9,FALSE),"")</f>
        <v/>
      </c>
      <c r="E127" s="11" t="str">
        <f>IFERROR(VLOOKUP(B127,'Title I-D LEA '!A:J,9,FALSE),"")</f>
        <v/>
      </c>
      <c r="F127" s="2">
        <f>IFERROR(VLOOKUP(B127,'Title II-A '!A:J,9,FALSE),"")</f>
        <v>71986.62</v>
      </c>
      <c r="G127" s="6">
        <f>IFERROR(VLOOKUP(B127,'Title III '!A:J,9,FALSE),"")</f>
        <v>0</v>
      </c>
      <c r="H127" s="6" t="str">
        <f>IFERROR(VLOOKUP(B127,'III-A Immigrant'!A:J,9,FALSE),"")</f>
        <v/>
      </c>
      <c r="I127" s="6">
        <f>IFERROR(VLOOKUP(B127,'Title IV '!A:J,9,FALSE),"")</f>
        <v>34195</v>
      </c>
      <c r="J127" s="4">
        <f>IFERROR(VLOOKUP(B127,'Title V '!A:J,9,FALSE),"")</f>
        <v>38157.17</v>
      </c>
      <c r="K127" s="4" t="str">
        <f>IFERROR(VLOOKUP(B127,'Title IX-A Homless'!A:J,9,FALSE),"")</f>
        <v/>
      </c>
      <c r="L127" s="28">
        <f>IFERROR(VLOOKUP('Allocation Summary'!B127,'IDEA Part B FY20'!$A$4:$I$151,9,FALSE),"")</f>
        <v>468221</v>
      </c>
      <c r="M127" s="28">
        <f>IFERROR(VLOOKUP(B127,'IDEA Preschool FY20'!$A$4:$I$147,9,FALSE),"")</f>
        <v>16304</v>
      </c>
      <c r="N127" s="18">
        <f t="shared" ref="N127:N147" si="4">SUM(C127:M127)</f>
        <v>1090262.79</v>
      </c>
    </row>
    <row r="128" spans="1:14">
      <c r="A128" s="1" t="s">
        <v>194</v>
      </c>
      <c r="B128" s="14" t="s">
        <v>195</v>
      </c>
      <c r="C128" s="8">
        <f>IFERROR(VLOOKUP(B128,'Title I-A '!A:J,9,FALSE),"")</f>
        <v>2553919</v>
      </c>
      <c r="D128" s="8">
        <f>IFERROR(VLOOKUP(B128,'Title I-A Neglected '!A:J,9,FALSE),"")</f>
        <v>16605</v>
      </c>
      <c r="E128" s="11" t="str">
        <f>IFERROR(VLOOKUP(B128,'Title I-D LEA '!A:J,9,FALSE),"")</f>
        <v/>
      </c>
      <c r="F128" s="2">
        <f>IFERROR(VLOOKUP(B128,'Title II-A '!A:J,9,FALSE),"")</f>
        <v>379623.91</v>
      </c>
      <c r="G128" s="6">
        <f>IFERROR(VLOOKUP(B128,'Title III '!A:J,9,FALSE),"")</f>
        <v>0</v>
      </c>
      <c r="H128" s="6" t="str">
        <f>IFERROR(VLOOKUP(B128,'III-A Immigrant'!A:J,9,FALSE),"")</f>
        <v/>
      </c>
      <c r="I128" s="6">
        <f>IFERROR(VLOOKUP(B128,'Title IV '!A:J,9,FALSE),"")</f>
        <v>190461</v>
      </c>
      <c r="J128" s="4" t="str">
        <f>IFERROR(VLOOKUP(B128,'Title V '!A:J,9,FALSE),"")</f>
        <v/>
      </c>
      <c r="K128" s="4">
        <f>IFERROR(VLOOKUP(B128,'Title IX-A Homless'!A:J,9,FALSE),"")</f>
        <v>50000</v>
      </c>
      <c r="L128" s="28">
        <f>IFERROR(VLOOKUP('Allocation Summary'!B128,'IDEA Part B FY20'!$A$4:$I$151,9,FALSE),"")</f>
        <v>2475490</v>
      </c>
      <c r="M128" s="28">
        <f>IFERROR(VLOOKUP(B128,'IDEA Preschool FY20'!$A$4:$I$147,9,FALSE),"")</f>
        <v>116295</v>
      </c>
      <c r="N128" s="18">
        <f t="shared" si="4"/>
        <v>5782393.9100000001</v>
      </c>
    </row>
    <row r="129" spans="1:14">
      <c r="A129" s="1" t="s">
        <v>196</v>
      </c>
      <c r="B129" s="14" t="s">
        <v>197</v>
      </c>
      <c r="C129" s="8">
        <f>IFERROR(VLOOKUP(B129,'Title I-A '!A:J,9,FALSE),"")</f>
        <v>4149469</v>
      </c>
      <c r="D129" s="8">
        <f>IFERROR(VLOOKUP(B129,'Title I-A Neglected '!A:J,9,FALSE),"")</f>
        <v>26400</v>
      </c>
      <c r="E129" s="11" t="str">
        <f>IFERROR(VLOOKUP(B129,'Title I-D LEA '!A:J,9,FALSE),"")</f>
        <v/>
      </c>
      <c r="F129" s="2">
        <f>IFERROR(VLOOKUP(B129,'Title II-A '!A:J,9,FALSE),"")</f>
        <v>661992.56999999995</v>
      </c>
      <c r="G129" s="6">
        <f>IFERROR(VLOOKUP(B129,'Title III '!A:J,9,FALSE),"")</f>
        <v>89486.66</v>
      </c>
      <c r="H129" s="6" t="str">
        <f>IFERROR(VLOOKUP(B129,'III-A Immigrant'!A:J,9,FALSE),"")</f>
        <v/>
      </c>
      <c r="I129" s="6">
        <f>IFERROR(VLOOKUP(B129,'Title IV '!A:J,9,FALSE),"")</f>
        <v>309402</v>
      </c>
      <c r="J129" s="4" t="str">
        <f>IFERROR(VLOOKUP(B129,'Title V '!A:J,9,FALSE),"")</f>
        <v/>
      </c>
      <c r="K129" s="4">
        <f>IFERROR(VLOOKUP(B129,'Title IX-A Homless'!A:J,9,FALSE),"")</f>
        <v>63000</v>
      </c>
      <c r="L129" s="28">
        <f>IFERROR(VLOOKUP('Allocation Summary'!B129,'IDEA Part B FY20'!$A$4:$I$151,9,FALSE),"")</f>
        <v>5669301</v>
      </c>
      <c r="M129" s="28">
        <f>IFERROR(VLOOKUP(B129,'IDEA Preschool FY20'!$A$4:$I$147,9,FALSE),"")</f>
        <v>111756</v>
      </c>
      <c r="N129" s="18">
        <f t="shared" si="4"/>
        <v>11080807.23</v>
      </c>
    </row>
    <row r="130" spans="1:14">
      <c r="A130" s="1" t="s">
        <v>264</v>
      </c>
      <c r="B130" s="14" t="s">
        <v>198</v>
      </c>
      <c r="C130" s="8">
        <f>IFERROR(VLOOKUP(B130,'Title I-A '!A:J,9,FALSE),"")</f>
        <v>428385</v>
      </c>
      <c r="D130" s="8" t="str">
        <f>IFERROR(VLOOKUP(B130,'Title I-A Neglected '!A:J,9,FALSE),"")</f>
        <v/>
      </c>
      <c r="E130" s="11" t="str">
        <f>IFERROR(VLOOKUP(B130,'Title I-D LEA '!A:J,9,FALSE),"")</f>
        <v/>
      </c>
      <c r="F130" s="2">
        <f>IFERROR(VLOOKUP(B130,'Title II-A '!A:J,9,FALSE),"")</f>
        <v>56597.77</v>
      </c>
      <c r="G130" s="6">
        <f>IFERROR(VLOOKUP(B130,'Title III '!A:J,9,FALSE),"")</f>
        <v>0</v>
      </c>
      <c r="H130" s="6" t="str">
        <f>IFERROR(VLOOKUP(B130,'III-A Immigrant'!A:J,9,FALSE),"")</f>
        <v/>
      </c>
      <c r="I130" s="6">
        <f>IFERROR(VLOOKUP(B130,'Title IV '!A:J,9,FALSE),"")</f>
        <v>31749</v>
      </c>
      <c r="J130" s="4" t="str">
        <f>IFERROR(VLOOKUP(B130,'Title V '!A:J,9,FALSE),"")</f>
        <v/>
      </c>
      <c r="K130" s="4" t="str">
        <f>IFERROR(VLOOKUP(B130,'Title IX-A Homless'!A:J,9,FALSE),"")</f>
        <v/>
      </c>
      <c r="L130" s="28">
        <f>IFERROR(VLOOKUP('Allocation Summary'!B130,'IDEA Part B FY20'!$A$4:$I$151,9,FALSE),"")</f>
        <v>363997</v>
      </c>
      <c r="M130" s="28">
        <f>IFERROR(VLOOKUP(B130,'IDEA Preschool FY20'!$A$4:$I$147,9,FALSE),"")</f>
        <v>20736</v>
      </c>
      <c r="N130" s="18">
        <f t="shared" si="4"/>
        <v>901464.77</v>
      </c>
    </row>
    <row r="131" spans="1:14">
      <c r="A131" s="1" t="s">
        <v>199</v>
      </c>
      <c r="B131" s="14" t="s">
        <v>200</v>
      </c>
      <c r="C131" s="8">
        <f>IFERROR(VLOOKUP(B131,'Title I-A '!A:J,9,FALSE),"")</f>
        <v>2348625</v>
      </c>
      <c r="D131" s="8" t="str">
        <f>IFERROR(VLOOKUP(B131,'Title I-A Neglected '!A:J,9,FALSE),"")</f>
        <v/>
      </c>
      <c r="E131" s="11" t="str">
        <f>IFERROR(VLOOKUP(B131,'Title I-D LEA '!A:J,9,FALSE),"")</f>
        <v/>
      </c>
      <c r="F131" s="2">
        <f>IFERROR(VLOOKUP(B131,'Title II-A '!A:J,9,FALSE),"")</f>
        <v>342363.21</v>
      </c>
      <c r="G131" s="6">
        <f>IFERROR(VLOOKUP(B131,'Title III '!A:J,9,FALSE),"")</f>
        <v>0</v>
      </c>
      <c r="H131" s="6" t="str">
        <f>IFERROR(VLOOKUP(B131,'III-A Immigrant'!A:J,9,FALSE),"")</f>
        <v/>
      </c>
      <c r="I131" s="6">
        <f>IFERROR(VLOOKUP(B131,'Title IV '!A:J,9,FALSE),"")</f>
        <v>174021</v>
      </c>
      <c r="J131" s="4" t="str">
        <f>IFERROR(VLOOKUP(B131,'Title V '!A:J,9,FALSE),"")</f>
        <v/>
      </c>
      <c r="K131" s="4" t="str">
        <f>IFERROR(VLOOKUP(B131,'Title IX-A Homless'!A:J,9,FALSE),"")</f>
        <v/>
      </c>
      <c r="L131" s="28">
        <f>IFERROR(VLOOKUP('Allocation Summary'!B131,'IDEA Part B FY20'!$A$4:$I$151,9,FALSE),"")</f>
        <v>2582613</v>
      </c>
      <c r="M131" s="28">
        <f>IFERROR(VLOOKUP(B131,'IDEA Preschool FY20'!$A$4:$I$147,9,FALSE),"")</f>
        <v>115273</v>
      </c>
      <c r="N131" s="18">
        <f t="shared" si="4"/>
        <v>5562895.21</v>
      </c>
    </row>
    <row r="132" spans="1:14">
      <c r="A132" s="1" t="s">
        <v>259</v>
      </c>
      <c r="B132" s="14" t="s">
        <v>201</v>
      </c>
      <c r="C132" s="8">
        <f>IFERROR(VLOOKUP(B132,'Title I-A '!A:J,9,FALSE),"")</f>
        <v>331226</v>
      </c>
      <c r="D132" s="8" t="str">
        <f>IFERROR(VLOOKUP(B132,'Title I-A Neglected '!A:J,9,FALSE),"")</f>
        <v/>
      </c>
      <c r="E132" s="11" t="str">
        <f>IFERROR(VLOOKUP(B132,'Title I-D LEA '!A:J,9,FALSE),"")</f>
        <v/>
      </c>
      <c r="F132" s="2">
        <f>IFERROR(VLOOKUP(B132,'Title II-A '!A:J,9,FALSE),"")</f>
        <v>49671.31</v>
      </c>
      <c r="G132" s="6">
        <f>IFERROR(VLOOKUP(B132,'Title III '!A:J,9,FALSE),"")</f>
        <v>0</v>
      </c>
      <c r="H132" s="6" t="str">
        <f>IFERROR(VLOOKUP(B132,'III-A Immigrant'!A:J,9,FALSE),"")</f>
        <v/>
      </c>
      <c r="I132" s="6">
        <f>IFERROR(VLOOKUP(B132,'Title IV '!A:J,9,FALSE),"")</f>
        <v>24551</v>
      </c>
      <c r="J132" s="4">
        <f>IFERROR(VLOOKUP(B132,'Title V '!A:J,9,FALSE),"")</f>
        <v>24670.059999999998</v>
      </c>
      <c r="K132" s="4" t="str">
        <f>IFERROR(VLOOKUP(B132,'Title IX-A Homless'!A:J,9,FALSE),"")</f>
        <v/>
      </c>
      <c r="L132" s="28">
        <f>IFERROR(VLOOKUP('Allocation Summary'!B132,'IDEA Part B FY20'!$A$4:$I$151,9,FALSE),"")</f>
        <v>280545</v>
      </c>
      <c r="M132" s="28">
        <f>IFERROR(VLOOKUP(B132,'IDEA Preschool FY20'!$A$4:$I$147,9,FALSE),"")</f>
        <v>8923</v>
      </c>
      <c r="N132" s="18">
        <f t="shared" si="4"/>
        <v>719586.37</v>
      </c>
    </row>
    <row r="133" spans="1:14">
      <c r="A133" s="1" t="s">
        <v>202</v>
      </c>
      <c r="B133" s="14" t="s">
        <v>203</v>
      </c>
      <c r="C133" s="8">
        <f>IFERROR(VLOOKUP(B133,'Title I-A '!A:J,9,FALSE),"")</f>
        <v>286019</v>
      </c>
      <c r="D133" s="8" t="str">
        <f>IFERROR(VLOOKUP(B133,'Title I-A Neglected '!A:J,9,FALSE),"")</f>
        <v/>
      </c>
      <c r="E133" s="11" t="str">
        <f>IFERROR(VLOOKUP(B133,'Title I-D LEA '!A:J,9,FALSE),"")</f>
        <v/>
      </c>
      <c r="F133" s="2">
        <f>IFERROR(VLOOKUP(B133,'Title II-A '!A:J,9,FALSE),"")</f>
        <v>43567.43</v>
      </c>
      <c r="G133" s="6">
        <f>IFERROR(VLOOKUP(B133,'Title III '!A:J,9,FALSE),"")</f>
        <v>0</v>
      </c>
      <c r="H133" s="6" t="str">
        <f>IFERROR(VLOOKUP(B133,'III-A Immigrant'!A:J,9,FALSE),"")</f>
        <v/>
      </c>
      <c r="I133" s="6">
        <f>IFERROR(VLOOKUP(B133,'Title IV '!A:J,9,FALSE),"")</f>
        <v>21201</v>
      </c>
      <c r="J133" s="4">
        <f>IFERROR(VLOOKUP(B133,'Title V '!A:J,9,FALSE),"")</f>
        <v>23739.41</v>
      </c>
      <c r="K133" s="4" t="str">
        <f>IFERROR(VLOOKUP(B133,'Title IX-A Homless'!A:J,9,FALSE),"")</f>
        <v/>
      </c>
      <c r="L133" s="28">
        <f>IFERROR(VLOOKUP('Allocation Summary'!B133,'IDEA Part B FY20'!$A$4:$I$151,9,FALSE),"")</f>
        <v>288918</v>
      </c>
      <c r="M133" s="28">
        <f>IFERROR(VLOOKUP(B133,'IDEA Preschool FY20'!$A$4:$I$147,9,FALSE),"")</f>
        <v>8893</v>
      </c>
      <c r="N133" s="18">
        <f t="shared" si="4"/>
        <v>672337.84</v>
      </c>
    </row>
    <row r="134" spans="1:14">
      <c r="A134" s="1" t="s">
        <v>326</v>
      </c>
      <c r="B134" s="14" t="s">
        <v>204</v>
      </c>
      <c r="C134" s="8">
        <f>IFERROR(VLOOKUP(B134,'Title I-A '!A:J,9,FALSE),"")</f>
        <v>726681</v>
      </c>
      <c r="D134" s="8" t="str">
        <f>IFERROR(VLOOKUP(B134,'Title I-A Neglected '!A:J,9,FALSE),"")</f>
        <v/>
      </c>
      <c r="E134" s="11" t="str">
        <f>IFERROR(VLOOKUP(B134,'Title I-D LEA '!A:J,9,FALSE),"")</f>
        <v/>
      </c>
      <c r="F134" s="2">
        <f>IFERROR(VLOOKUP(B134,'Title II-A '!A:J,9,FALSE),"")</f>
        <v>119955.04000000001</v>
      </c>
      <c r="G134" s="6">
        <f>IFERROR(VLOOKUP(B134,'Title III '!A:J,9,FALSE),"")</f>
        <v>0</v>
      </c>
      <c r="H134" s="6" t="str">
        <f>IFERROR(VLOOKUP(B134,'III-A Immigrant'!A:J,9,FALSE),"")</f>
        <v/>
      </c>
      <c r="I134" s="6">
        <f>IFERROR(VLOOKUP(B134,'Title IV '!A:J,9,FALSE),"")</f>
        <v>53850</v>
      </c>
      <c r="J134" s="4">
        <f>IFERROR(VLOOKUP(B134,'Title V '!A:J,9,FALSE),"")</f>
        <v>63454.28</v>
      </c>
      <c r="K134" s="4" t="str">
        <f>IFERROR(VLOOKUP(B134,'Title IX-A Homless'!A:J,9,FALSE),"")</f>
        <v/>
      </c>
      <c r="L134" s="28">
        <f>IFERROR(VLOOKUP('Allocation Summary'!B134,'IDEA Part B FY20'!$A$4:$I$151,9,FALSE),"")</f>
        <v>817993</v>
      </c>
      <c r="M134" s="28">
        <f>IFERROR(VLOOKUP(B134,'IDEA Preschool FY20'!$A$4:$I$147,9,FALSE),"")</f>
        <v>37516</v>
      </c>
      <c r="N134" s="18">
        <f t="shared" si="4"/>
        <v>1819449.32</v>
      </c>
    </row>
    <row r="135" spans="1:14">
      <c r="A135" s="1" t="s">
        <v>205</v>
      </c>
      <c r="B135" s="14" t="s">
        <v>206</v>
      </c>
      <c r="C135" s="8">
        <f>IFERROR(VLOOKUP(B135,'Title I-A '!A:J,9,FALSE),"")</f>
        <v>617728</v>
      </c>
      <c r="D135" s="8" t="str">
        <f>IFERROR(VLOOKUP(B135,'Title I-A Neglected '!A:J,9,FALSE),"")</f>
        <v/>
      </c>
      <c r="E135" s="11" t="str">
        <f>IFERROR(VLOOKUP(B135,'Title I-D LEA '!A:J,9,FALSE),"")</f>
        <v/>
      </c>
      <c r="F135" s="2">
        <f>IFERROR(VLOOKUP(B135,'Title II-A '!A:J,9,FALSE),"")</f>
        <v>90418.07</v>
      </c>
      <c r="G135" s="6">
        <f>IFERROR(VLOOKUP(B135,'Title III '!A:J,9,FALSE),"")</f>
        <v>0</v>
      </c>
      <c r="H135" s="6" t="str">
        <f>IFERROR(VLOOKUP(B135,'III-A Immigrant'!A:J,9,FALSE),"")</f>
        <v/>
      </c>
      <c r="I135" s="6">
        <f>IFERROR(VLOOKUP(B135,'Title IV '!A:J,9,FALSE),"")</f>
        <v>45778</v>
      </c>
      <c r="J135" s="4" t="str">
        <f>IFERROR(VLOOKUP(B135,'Title V '!A:J,9,FALSE),"")</f>
        <v/>
      </c>
      <c r="K135" s="4" t="str">
        <f>IFERROR(VLOOKUP(B135,'Title IX-A Homless'!A:J,9,FALSE),"")</f>
        <v/>
      </c>
      <c r="L135" s="28">
        <f>IFERROR(VLOOKUP('Allocation Summary'!B135,'IDEA Part B FY20'!$A$4:$I$151,9,FALSE),"")</f>
        <v>652137</v>
      </c>
      <c r="M135" s="28">
        <f>IFERROR(VLOOKUP(B135,'IDEA Preschool FY20'!$A$4:$I$147,9,FALSE),"")</f>
        <v>59947</v>
      </c>
      <c r="N135" s="18">
        <f t="shared" si="4"/>
        <v>1466008.07</v>
      </c>
    </row>
    <row r="136" spans="1:14">
      <c r="A136" s="1" t="s">
        <v>207</v>
      </c>
      <c r="B136" s="14" t="s">
        <v>208</v>
      </c>
      <c r="C136" s="8">
        <f>IFERROR(VLOOKUP(B136,'Title I-A '!A:J,9,FALSE),"")</f>
        <v>735357</v>
      </c>
      <c r="D136" s="8" t="str">
        <f>IFERROR(VLOOKUP(B136,'Title I-A Neglected '!A:J,9,FALSE),"")</f>
        <v/>
      </c>
      <c r="E136" s="11" t="str">
        <f>IFERROR(VLOOKUP(B136,'Title I-D LEA '!A:J,9,FALSE),"")</f>
        <v/>
      </c>
      <c r="F136" s="2">
        <f>IFERROR(VLOOKUP(B136,'Title II-A '!A:J,9,FALSE),"")</f>
        <v>83298.399999999994</v>
      </c>
      <c r="G136" s="6">
        <f>IFERROR(VLOOKUP(B136,'Title III '!A:J,9,FALSE),"")</f>
        <v>14577.01</v>
      </c>
      <c r="H136" s="6" t="str">
        <f>IFERROR(VLOOKUP(B136,'III-A Immigrant'!A:J,9,FALSE),"")</f>
        <v/>
      </c>
      <c r="I136" s="6">
        <f>IFERROR(VLOOKUP(B136,'Title IV '!A:J,9,FALSE),"")</f>
        <v>54493</v>
      </c>
      <c r="J136" s="4">
        <f>IFERROR(VLOOKUP(B136,'Title V '!A:J,9,FALSE),"")</f>
        <v>31715.02</v>
      </c>
      <c r="K136" s="4" t="str">
        <f>IFERROR(VLOOKUP(B136,'Title IX-A Homless'!A:J,9,FALSE),"")</f>
        <v/>
      </c>
      <c r="L136" s="28">
        <f>IFERROR(VLOOKUP('Allocation Summary'!B136,'IDEA Part B FY20'!$A$4:$I$151,9,FALSE),"")</f>
        <v>337243</v>
      </c>
      <c r="M136" s="28">
        <f>IFERROR(VLOOKUP(B136,'IDEA Preschool FY20'!$A$4:$I$147,9,FALSE),"")</f>
        <v>25281</v>
      </c>
      <c r="N136" s="18">
        <f t="shared" si="4"/>
        <v>1281964.4300000002</v>
      </c>
    </row>
    <row r="137" spans="1:14">
      <c r="A137" s="1" t="s">
        <v>209</v>
      </c>
      <c r="B137" s="14" t="s">
        <v>210</v>
      </c>
      <c r="C137" s="8">
        <f>IFERROR(VLOOKUP(B137,'Title I-A '!A:J,9,FALSE),"")</f>
        <v>1097343</v>
      </c>
      <c r="D137" s="8" t="str">
        <f>IFERROR(VLOOKUP(B137,'Title I-A Neglected '!A:J,9,FALSE),"")</f>
        <v/>
      </c>
      <c r="E137" s="11" t="str">
        <f>IFERROR(VLOOKUP(B137,'Title I-D LEA '!A:J,9,FALSE),"")</f>
        <v/>
      </c>
      <c r="F137" s="2">
        <f>IFERROR(VLOOKUP(B137,'Title II-A '!A:J,9,FALSE),"")</f>
        <v>134168.91</v>
      </c>
      <c r="G137" s="6">
        <f>IFERROR(VLOOKUP(B137,'Title III '!A:J,9,FALSE),"")</f>
        <v>20613.259999999998</v>
      </c>
      <c r="H137" s="6" t="str">
        <f>IFERROR(VLOOKUP(B137,'III-A Immigrant'!A:J,9,FALSE),"")</f>
        <v/>
      </c>
      <c r="I137" s="6">
        <f>IFERROR(VLOOKUP(B137,'Title IV '!A:J,9,FALSE),"")</f>
        <v>81313</v>
      </c>
      <c r="J137" s="4">
        <f>IFERROR(VLOOKUP(B137,'Title V '!A:J,9,FALSE),"")</f>
        <v>79410.7</v>
      </c>
      <c r="K137" s="4" t="str">
        <f>IFERROR(VLOOKUP(B137,'Title IX-A Homless'!A:J,9,FALSE),"")</f>
        <v/>
      </c>
      <c r="L137" s="28">
        <f>IFERROR(VLOOKUP('Allocation Summary'!B137,'IDEA Part B FY20'!$A$4:$I$151,9,FALSE),"")</f>
        <v>1005763</v>
      </c>
      <c r="M137" s="28">
        <f>IFERROR(VLOOKUP(B137,'IDEA Preschool FY20'!$A$4:$I$147,9,FALSE),"")</f>
        <v>24184</v>
      </c>
      <c r="N137" s="18">
        <f t="shared" si="4"/>
        <v>2442795.87</v>
      </c>
    </row>
    <row r="138" spans="1:14">
      <c r="A138" s="1" t="s">
        <v>211</v>
      </c>
      <c r="B138" s="14" t="s">
        <v>212</v>
      </c>
      <c r="C138" s="8">
        <f>IFERROR(VLOOKUP(B138,'Title I-A '!A:J,9,FALSE),"")</f>
        <v>252157</v>
      </c>
      <c r="D138" s="8" t="str">
        <f>IFERROR(VLOOKUP(B138,'Title I-A Neglected '!A:J,9,FALSE),"")</f>
        <v/>
      </c>
      <c r="E138" s="11" t="str">
        <f>IFERROR(VLOOKUP(B138,'Title I-D LEA '!A:J,9,FALSE),"")</f>
        <v/>
      </c>
      <c r="F138" s="2">
        <f>IFERROR(VLOOKUP(B138,'Title II-A '!A:J,9,FALSE),"")</f>
        <v>34484</v>
      </c>
      <c r="G138" s="6">
        <f>IFERROR(VLOOKUP(B138,'Title III '!A:J,9,FALSE),"")</f>
        <v>0</v>
      </c>
      <c r="H138" s="6" t="str">
        <f>IFERROR(VLOOKUP(B138,'III-A Immigrant'!A:J,9,FALSE),"")</f>
        <v/>
      </c>
      <c r="I138" s="6">
        <f>IFERROR(VLOOKUP(B138,'Title IV '!A:J,9,FALSE),"")</f>
        <v>18693</v>
      </c>
      <c r="J138" s="4">
        <f>IFERROR(VLOOKUP(B138,'Title V '!A:J,9,FALSE),"")</f>
        <v>13884.06</v>
      </c>
      <c r="K138" s="4" t="str">
        <f>IFERROR(VLOOKUP(B138,'Title IX-A Homless'!A:J,9,FALSE),"")</f>
        <v/>
      </c>
      <c r="L138" s="28">
        <f>IFERROR(VLOOKUP('Allocation Summary'!B138,'IDEA Part B FY20'!$A$4:$I$151,9,FALSE),"")</f>
        <v>164961</v>
      </c>
      <c r="M138" s="28">
        <f>IFERROR(VLOOKUP(B138,'IDEA Preschool FY20'!$A$4:$I$147,9,FALSE),"")</f>
        <v>6043</v>
      </c>
      <c r="N138" s="18">
        <f t="shared" si="4"/>
        <v>490222.06</v>
      </c>
    </row>
    <row r="139" spans="1:14">
      <c r="A139" s="1" t="s">
        <v>213</v>
      </c>
      <c r="B139" s="14" t="s">
        <v>214</v>
      </c>
      <c r="C139" s="8">
        <f>IFERROR(VLOOKUP(B139,'Title I-A '!A:J,9,FALSE),"")</f>
        <v>1953452</v>
      </c>
      <c r="D139" s="8" t="str">
        <f>IFERROR(VLOOKUP(B139,'Title I-A Neglected '!A:J,9,FALSE),"")</f>
        <v/>
      </c>
      <c r="E139" s="11" t="str">
        <f>IFERROR(VLOOKUP(B139,'Title I-D LEA '!A:J,9,FALSE),"")</f>
        <v/>
      </c>
      <c r="F139" s="2">
        <f>IFERROR(VLOOKUP(B139,'Title II-A '!A:J,9,FALSE),"")</f>
        <v>294455.63</v>
      </c>
      <c r="G139" s="6">
        <f>IFERROR(VLOOKUP(B139,'Title III '!A:J,9,FALSE),"")</f>
        <v>38197.17</v>
      </c>
      <c r="H139" s="6" t="str">
        <f>IFERROR(VLOOKUP(B139,'III-A Immigrant'!A:J,9,FALSE),"")</f>
        <v/>
      </c>
      <c r="I139" s="6">
        <f>IFERROR(VLOOKUP(B139,'Title IV '!A:J,9,FALSE),"")</f>
        <v>144742</v>
      </c>
      <c r="J139" s="4">
        <f>IFERROR(VLOOKUP(B139,'Title V '!A:J,9,FALSE),"")</f>
        <v>121420.85</v>
      </c>
      <c r="K139" s="4">
        <f>IFERROR(VLOOKUP(B139,'Title IX-A Homless'!A:J,9,FALSE),"")</f>
        <v>30000</v>
      </c>
      <c r="L139" s="28">
        <f>IFERROR(VLOOKUP('Allocation Summary'!B139,'IDEA Part B FY20'!$A$4:$I$151,9,FALSE),"")</f>
        <v>1564885</v>
      </c>
      <c r="M139" s="28">
        <f>IFERROR(VLOOKUP(B139,'IDEA Preschool FY20'!$A$4:$I$147,9,FALSE),"")</f>
        <v>64320</v>
      </c>
      <c r="N139" s="18">
        <f t="shared" si="4"/>
        <v>4211472.6500000004</v>
      </c>
    </row>
    <row r="140" spans="1:14">
      <c r="A140" s="1" t="s">
        <v>215</v>
      </c>
      <c r="B140" s="14" t="s">
        <v>216</v>
      </c>
      <c r="C140" s="8">
        <f>IFERROR(VLOOKUP(B140,'Title I-A '!A:J,9,FALSE),"")</f>
        <v>1573275</v>
      </c>
      <c r="D140" s="8" t="str">
        <f>IFERROR(VLOOKUP(B140,'Title I-A Neglected '!A:J,9,FALSE),"")</f>
        <v/>
      </c>
      <c r="E140" s="11">
        <f>IFERROR(VLOOKUP(B140,'Title I-D LEA '!A:J,9,FALSE),"")</f>
        <v>26849.62</v>
      </c>
      <c r="F140" s="2">
        <f>IFERROR(VLOOKUP(B140,'Title II-A '!A:J,9,FALSE),"")</f>
        <v>248732.11</v>
      </c>
      <c r="G140" s="6">
        <f>IFERROR(VLOOKUP(B140,'Title III '!A:J,9,FALSE),"")</f>
        <v>0</v>
      </c>
      <c r="H140" s="6" t="str">
        <f>IFERROR(VLOOKUP(B140,'III-A Immigrant'!A:J,9,FALSE),"")</f>
        <v/>
      </c>
      <c r="I140" s="6">
        <f>IFERROR(VLOOKUP(B140,'Title IV '!A:J,9,FALSE),"")</f>
        <v>116575</v>
      </c>
      <c r="J140" s="4" t="str">
        <f>IFERROR(VLOOKUP(B140,'Title V '!A:J,9,FALSE),"")</f>
        <v/>
      </c>
      <c r="K140" s="4" t="str">
        <f>IFERROR(VLOOKUP(B140,'Title IX-A Homless'!A:J,9,FALSE),"")</f>
        <v/>
      </c>
      <c r="L140" s="28">
        <f>IFERROR(VLOOKUP('Allocation Summary'!B140,'IDEA Part B FY20'!$A$4:$I$151,9,FALSE),"")</f>
        <v>1808304</v>
      </c>
      <c r="M140" s="28">
        <f>IFERROR(VLOOKUP(B140,'IDEA Preschool FY20'!$A$4:$I$147,9,FALSE),"")</f>
        <v>51980</v>
      </c>
      <c r="N140" s="18">
        <f t="shared" si="4"/>
        <v>3825715.73</v>
      </c>
    </row>
    <row r="141" spans="1:14">
      <c r="A141" s="1" t="s">
        <v>217</v>
      </c>
      <c r="B141" s="14" t="s">
        <v>218</v>
      </c>
      <c r="C141" s="8">
        <f>IFERROR(VLOOKUP(B141,'Title I-A '!A:J,9,FALSE),"")</f>
        <v>646162</v>
      </c>
      <c r="D141" s="8" t="str">
        <f>IFERROR(VLOOKUP(B141,'Title I-A Neglected '!A:J,9,FALSE),"")</f>
        <v/>
      </c>
      <c r="E141" s="11">
        <f>IFERROR(VLOOKUP(B141,'Title I-D LEA '!A:J,9,FALSE),"")</f>
        <v>101525.11</v>
      </c>
      <c r="F141" s="2">
        <f>IFERROR(VLOOKUP(B141,'Title II-A '!A:J,9,FALSE),"")</f>
        <v>82257.540000000008</v>
      </c>
      <c r="G141" s="6">
        <f>IFERROR(VLOOKUP(B141,'Title III '!A:J,9,FALSE),"")</f>
        <v>0</v>
      </c>
      <c r="H141" s="6" t="str">
        <f>IFERROR(VLOOKUP(B141,'III-A Immigrant'!A:J,9,FALSE),"")</f>
        <v/>
      </c>
      <c r="I141" s="6">
        <f>IFERROR(VLOOKUP(B141,'Title IV '!A:J,9,FALSE),"")</f>
        <v>47885</v>
      </c>
      <c r="J141" s="4">
        <f>IFERROR(VLOOKUP(B141,'Title V '!A:J,9,FALSE),"")</f>
        <v>41453.699999999997</v>
      </c>
      <c r="K141" s="4" t="str">
        <f>IFERROR(VLOOKUP(B141,'Title IX-A Homless'!A:J,9,FALSE),"")</f>
        <v/>
      </c>
      <c r="L141" s="28">
        <f>IFERROR(VLOOKUP('Allocation Summary'!B141,'IDEA Part B FY20'!$A$4:$I$151,9,FALSE),"")</f>
        <v>547932</v>
      </c>
      <c r="M141" s="28">
        <f>IFERROR(VLOOKUP(B141,'IDEA Preschool FY20'!$A$4:$I$147,9,FALSE),"")</f>
        <v>17405</v>
      </c>
      <c r="N141" s="18">
        <f t="shared" si="4"/>
        <v>1484620.35</v>
      </c>
    </row>
    <row r="142" spans="1:14">
      <c r="A142" s="1" t="s">
        <v>219</v>
      </c>
      <c r="B142" s="14" t="s">
        <v>220</v>
      </c>
      <c r="C142" s="8">
        <f>IFERROR(VLOOKUP(B142,'Title I-A '!A:J,9,FALSE),"")</f>
        <v>1125621</v>
      </c>
      <c r="D142" s="8" t="str">
        <f>IFERROR(VLOOKUP(B142,'Title I-A Neglected '!A:J,9,FALSE),"")</f>
        <v/>
      </c>
      <c r="E142" s="11" t="str">
        <f>IFERROR(VLOOKUP(B142,'Title I-D LEA '!A:J,9,FALSE),"")</f>
        <v/>
      </c>
      <c r="F142" s="2">
        <f>IFERROR(VLOOKUP(B142,'Title II-A '!A:J,9,FALSE),"")</f>
        <v>169691.56</v>
      </c>
      <c r="G142" s="6">
        <f>IFERROR(VLOOKUP(B142,'Title III '!A:J,9,FALSE),"")</f>
        <v>0</v>
      </c>
      <c r="H142" s="6" t="str">
        <f>IFERROR(VLOOKUP(B142,'III-A Immigrant'!A:J,9,FALSE),"")</f>
        <v/>
      </c>
      <c r="I142" s="6">
        <f>IFERROR(VLOOKUP(B142,'Title IV '!A:J,9,FALSE),"")</f>
        <v>83408</v>
      </c>
      <c r="J142" s="4">
        <f>IFERROR(VLOOKUP(B142,'Title V '!A:J,9,FALSE),"")</f>
        <v>78322.100000000006</v>
      </c>
      <c r="K142" s="4" t="str">
        <f>IFERROR(VLOOKUP(B142,'Title IX-A Homless'!A:J,9,FALSE),"")</f>
        <v/>
      </c>
      <c r="L142" s="28">
        <f>IFERROR(VLOOKUP('Allocation Summary'!B142,'IDEA Part B FY20'!$A$4:$I$151,9,FALSE),"")</f>
        <v>912265</v>
      </c>
      <c r="M142" s="28">
        <f>IFERROR(VLOOKUP(B142,'IDEA Preschool FY20'!$A$4:$I$147,9,FALSE),"")</f>
        <v>27330</v>
      </c>
      <c r="N142" s="18">
        <f t="shared" si="4"/>
        <v>2396637.66</v>
      </c>
    </row>
    <row r="143" spans="1:14">
      <c r="A143" s="1" t="s">
        <v>257</v>
      </c>
      <c r="B143" s="14" t="s">
        <v>221</v>
      </c>
      <c r="C143" s="8">
        <f>IFERROR(VLOOKUP(B143,'Title I-A '!A:J,9,FALSE),"")</f>
        <v>280797</v>
      </c>
      <c r="D143" s="8" t="str">
        <f>IFERROR(VLOOKUP(B143,'Title I-A Neglected '!A:J,9,FALSE),"")</f>
        <v/>
      </c>
      <c r="E143" s="11" t="str">
        <f>IFERROR(VLOOKUP(B143,'Title I-D LEA '!A:J,9,FALSE),"")</f>
        <v/>
      </c>
      <c r="F143" s="2">
        <f>IFERROR(VLOOKUP(B143,'Title II-A '!A:J,9,FALSE),"")</f>
        <v>42453.090000000004</v>
      </c>
      <c r="G143" s="6">
        <f>IFERROR(VLOOKUP(B143,'Title III '!A:J,9,FALSE),"")</f>
        <v>0</v>
      </c>
      <c r="H143" s="6" t="str">
        <f>IFERROR(VLOOKUP(B143,'III-A Immigrant'!A:J,9,FALSE),"")</f>
        <v/>
      </c>
      <c r="I143" s="6">
        <f>IFERROR(VLOOKUP(B143,'Title IV '!A:J,9,FALSE),"")</f>
        <v>20815</v>
      </c>
      <c r="J143" s="4">
        <f>IFERROR(VLOOKUP(B143,'Title V '!A:J,9,FALSE),"")</f>
        <v>16731.64</v>
      </c>
      <c r="K143" s="4" t="str">
        <f>IFERROR(VLOOKUP(B143,'Title IX-A Homless'!A:J,9,FALSE),"")</f>
        <v/>
      </c>
      <c r="L143" s="28">
        <f>IFERROR(VLOOKUP('Allocation Summary'!B143,'IDEA Part B FY20'!$A$4:$I$151,9,FALSE),"")</f>
        <v>220116</v>
      </c>
      <c r="M143" s="28">
        <f>IFERROR(VLOOKUP(B143,'IDEA Preschool FY20'!$A$4:$I$147,9,FALSE),"")</f>
        <v>9059</v>
      </c>
      <c r="N143" s="18">
        <f t="shared" si="4"/>
        <v>589971.73</v>
      </c>
    </row>
    <row r="144" spans="1:14">
      <c r="A144" s="1" t="s">
        <v>222</v>
      </c>
      <c r="B144" s="14" t="s">
        <v>223</v>
      </c>
      <c r="C144" s="8">
        <f>IFERROR(VLOOKUP(B144,'Title I-A '!A:J,9,FALSE),"")</f>
        <v>1113437</v>
      </c>
      <c r="D144" s="8" t="str">
        <f>IFERROR(VLOOKUP(B144,'Title I-A Neglected '!A:J,9,FALSE),"")</f>
        <v/>
      </c>
      <c r="E144" s="11" t="str">
        <f>IFERROR(VLOOKUP(B144,'Title I-D LEA '!A:J,9,FALSE),"")</f>
        <v/>
      </c>
      <c r="F144" s="2">
        <f>IFERROR(VLOOKUP(B144,'Title II-A '!A:J,9,FALSE),"")</f>
        <v>154637.14000000001</v>
      </c>
      <c r="G144" s="6">
        <f>IFERROR(VLOOKUP(B144,'Title III '!A:J,9,FALSE),"")</f>
        <v>0</v>
      </c>
      <c r="H144" s="6" t="str">
        <f>IFERROR(VLOOKUP(B144,'III-A Immigrant'!A:J,9,FALSE),"")</f>
        <v/>
      </c>
      <c r="I144" s="6">
        <f>IFERROR(VLOOKUP(B144,'Title IV '!A:J,9,FALSE),"")</f>
        <v>82505</v>
      </c>
      <c r="J144" s="4">
        <f>IFERROR(VLOOKUP(B144,'Title V '!A:J,9,FALSE),"")</f>
        <v>74595.8</v>
      </c>
      <c r="K144" s="4" t="str">
        <f>IFERROR(VLOOKUP(B144,'Title IX-A Homless'!A:J,9,FALSE),"")</f>
        <v/>
      </c>
      <c r="L144" s="28">
        <f>IFERROR(VLOOKUP('Allocation Summary'!B144,'IDEA Part B FY20'!$A$4:$I$151,9,FALSE),"")</f>
        <v>896899</v>
      </c>
      <c r="M144" s="28">
        <f>IFERROR(VLOOKUP(B144,'IDEA Preschool FY20'!$A$4:$I$147,9,FALSE),"")</f>
        <v>20547</v>
      </c>
      <c r="N144" s="18">
        <f t="shared" si="4"/>
        <v>2342620.9400000004</v>
      </c>
    </row>
    <row r="145" spans="1:14">
      <c r="A145" s="1" t="s">
        <v>224</v>
      </c>
      <c r="B145" s="14" t="s">
        <v>225</v>
      </c>
      <c r="C145" s="8">
        <f>IFERROR(VLOOKUP(B145,'Title I-A '!A:J,9,FALSE),"")</f>
        <v>705289</v>
      </c>
      <c r="D145" s="8">
        <f>IFERROR(VLOOKUP(B145,'Title I-A Neglected '!A:J,9,FALSE),"")</f>
        <v>5800</v>
      </c>
      <c r="E145" s="11">
        <f>IFERROR(VLOOKUP(B145,'Title I-D LEA '!A:J,9,FALSE),"")</f>
        <v>75514.539999999994</v>
      </c>
      <c r="F145" s="2">
        <f>IFERROR(VLOOKUP(B145,'Title II-A '!A:J,9,FALSE),"")</f>
        <v>439831.76</v>
      </c>
      <c r="G145" s="6">
        <f>IFERROR(VLOOKUP(B145,'Title III '!A:J,9,FALSE),"")</f>
        <v>70455.56</v>
      </c>
      <c r="H145" s="6">
        <f>IFERROR(VLOOKUP(B145,'III-A Immigrant'!A:J,9,FALSE),"")</f>
        <v>13163.490000000002</v>
      </c>
      <c r="I145" s="6">
        <f>IFERROR(VLOOKUP(B145,'Title IV '!A:J,9,FALSE),"")</f>
        <v>52695</v>
      </c>
      <c r="J145" s="4" t="str">
        <f>IFERROR(VLOOKUP(B145,'Title V '!A:J,9,FALSE),"")</f>
        <v/>
      </c>
      <c r="K145" s="4" t="str">
        <f>IFERROR(VLOOKUP(B145,'Title IX-A Homless'!A:J,9,FALSE),"")</f>
        <v/>
      </c>
      <c r="L145" s="28">
        <f>IFERROR(VLOOKUP('Allocation Summary'!B145,'IDEA Part B FY20'!$A$4:$I$151,9,FALSE),"")</f>
        <v>6683895</v>
      </c>
      <c r="M145" s="28">
        <f>IFERROR(VLOOKUP(B145,'IDEA Preschool FY20'!$A$4:$I$147,9,FALSE),"")</f>
        <v>87669</v>
      </c>
      <c r="N145" s="18">
        <f t="shared" si="4"/>
        <v>8134313.3499999996</v>
      </c>
    </row>
    <row r="146" spans="1:14">
      <c r="A146" s="1" t="s">
        <v>226</v>
      </c>
      <c r="B146" s="14" t="s">
        <v>227</v>
      </c>
      <c r="C146" s="8">
        <f>IFERROR(VLOOKUP(B146,'Title I-A '!A:J,9,FALSE),"")</f>
        <v>1596984</v>
      </c>
      <c r="D146" s="8">
        <f>IFERROR(VLOOKUP(B146,'Title I-A Neglected '!A:J,9,FALSE),"")</f>
        <v>28968</v>
      </c>
      <c r="E146" s="11" t="str">
        <f>IFERROR(VLOOKUP(B146,'Title I-D LEA '!A:J,9,FALSE),"")</f>
        <v/>
      </c>
      <c r="F146" s="2">
        <f>IFERROR(VLOOKUP(B146,'Title II-A '!A:J,9,FALSE),"")</f>
        <v>378522.62</v>
      </c>
      <c r="G146" s="6">
        <f>IFERROR(VLOOKUP(B146,'Title III '!A:J,9,FALSE),"")</f>
        <v>76259.360000000001</v>
      </c>
      <c r="H146" s="6">
        <f>IFERROR(VLOOKUP(B146,'III-A Immigrant'!A:J,9,FALSE),"")</f>
        <v>4539.87</v>
      </c>
      <c r="I146" s="6">
        <f>IFERROR(VLOOKUP(B146,'Title IV '!A:J,9,FALSE),"")</f>
        <v>120477</v>
      </c>
      <c r="J146" s="4" t="str">
        <f>IFERROR(VLOOKUP(B146,'Title V '!A:J,9,FALSE),"")</f>
        <v/>
      </c>
      <c r="K146" s="4">
        <f>IFERROR(VLOOKUP(B146,'Title IX-A Homless'!A:J,9,FALSE),"")</f>
        <v>111179</v>
      </c>
      <c r="L146" s="28">
        <f>IFERROR(VLOOKUP('Allocation Summary'!B146,'IDEA Part B FY20'!$A$4:$I$151,9,FALSE),"")</f>
        <v>3504605</v>
      </c>
      <c r="M146" s="28">
        <f>IFERROR(VLOOKUP(B146,'IDEA Preschool FY20'!$A$4:$I$147,9,FALSE),"")</f>
        <v>64599</v>
      </c>
      <c r="N146" s="18">
        <f t="shared" si="4"/>
        <v>5886133.8500000006</v>
      </c>
    </row>
    <row r="147" spans="1:14">
      <c r="A147" s="1" t="s">
        <v>228</v>
      </c>
      <c r="B147" s="14" t="s">
        <v>229</v>
      </c>
      <c r="C147" s="8">
        <f>IFERROR(VLOOKUP(B147,'Title I-A '!A:J,9,FALSE),"")</f>
        <v>192007</v>
      </c>
      <c r="D147" s="8" t="str">
        <f>IFERROR(VLOOKUP(B147,'Title I-A Neglected '!A:J,9,FALSE),"")</f>
        <v/>
      </c>
      <c r="E147" s="11" t="str">
        <f>IFERROR(VLOOKUP(B147,'Title I-D LEA '!A:J,9,FALSE),"")</f>
        <v/>
      </c>
      <c r="F147" s="2">
        <f>IFERROR(VLOOKUP(B147,'Title II-A '!A:J,9,FALSE),"")</f>
        <v>21691.35</v>
      </c>
      <c r="G147" s="6">
        <f>IFERROR(VLOOKUP(B147,'Title III '!A:J,9,FALSE),"")</f>
        <v>0</v>
      </c>
      <c r="H147" s="6" t="str">
        <f>IFERROR(VLOOKUP(B147,'III-A Immigrant'!A:J,9,FALSE),"")</f>
        <v/>
      </c>
      <c r="I147" s="6">
        <f>IFERROR(VLOOKUP(B147,'Title IV '!A:J,9,FALSE),"")</f>
        <v>14236</v>
      </c>
      <c r="J147" s="4">
        <f>IFERROR(VLOOKUP(B147,'Title V '!A:J,9,FALSE),"")</f>
        <v>10070.1</v>
      </c>
      <c r="K147" s="4" t="str">
        <f>IFERROR(VLOOKUP(B147,'Title IX-A Homless'!A:J,9,FALSE),"")</f>
        <v/>
      </c>
      <c r="L147" s="28">
        <f>IFERROR(VLOOKUP('Allocation Summary'!B147,'IDEA Part B FY20'!$A$4:$I$151,9,FALSE),"")</f>
        <v>111117</v>
      </c>
      <c r="M147" s="28" t="str">
        <f>IFERROR(VLOOKUP(B147,'IDEA Preschool FY20'!$A$4:$I$147,9,FALSE),"")</f>
        <v/>
      </c>
      <c r="N147" s="18">
        <f t="shared" si="4"/>
        <v>349121.45</v>
      </c>
    </row>
    <row r="148" spans="1:14">
      <c r="A148" s="1"/>
      <c r="B148" s="14"/>
      <c r="C148" s="8" t="str">
        <f>IFERROR(VLOOKUP(B148,'Title I-A '!A:J,9,FALSE),"")</f>
        <v/>
      </c>
      <c r="D148" s="8" t="str">
        <f>IFERROR(VLOOKUP(B148,'Title I-A Neglected '!A:J,9,FALSE),"")</f>
        <v/>
      </c>
      <c r="E148" s="11" t="str">
        <f>IFERROR(VLOOKUP(B148,'Title I-D LEA '!A:J,9,FALSE),"")</f>
        <v/>
      </c>
      <c r="F148" s="2" t="str">
        <f>IFERROR(VLOOKUP(B148,'Title II-A '!A:J,9,FALSE),"")</f>
        <v/>
      </c>
      <c r="G148" s="6" t="str">
        <f>IFERROR(VLOOKUP(B148,'Title III '!A:J,9,FALSE),"")</f>
        <v/>
      </c>
      <c r="H148" s="6" t="str">
        <f>IFERROR(VLOOKUP(B148,'III-A Immigrant'!A:J,9,FALSE),"")</f>
        <v/>
      </c>
      <c r="I148" s="6" t="str">
        <f>IFERROR(VLOOKUP(B148,'Title IV '!A:J,9,FALSE),"")</f>
        <v/>
      </c>
      <c r="J148" s="4" t="str">
        <f>IFERROR(VLOOKUP(B148,'Title V '!A:J,9,FALSE),"")</f>
        <v/>
      </c>
      <c r="K148" s="4" t="str">
        <f>IFERROR(VLOOKUP(B148,'Title IX-A Homless'!A:J,9,FALSE),"")</f>
        <v/>
      </c>
      <c r="L148" s="28" t="str">
        <f>IFERROR(VLOOKUP('Allocation Summary'!B148,'IDEA Part B FY20'!$A$4:$I$151,9,FALSE),"")</f>
        <v/>
      </c>
      <c r="M148" s="28" t="str">
        <f>IFERROR(VLOOKUP(B148,'IDEA Preschool FY20'!$A$4:$I$147,9,FALSE),"")</f>
        <v/>
      </c>
      <c r="N148" s="17"/>
    </row>
    <row r="149" spans="1:14">
      <c r="A149" s="1" t="s">
        <v>230</v>
      </c>
      <c r="B149" s="14" t="s">
        <v>331</v>
      </c>
      <c r="C149" s="8" t="str">
        <f>IFERROR(VLOOKUP(B149,'Title I-A '!A:J,9,FALSE),"")</f>
        <v/>
      </c>
      <c r="D149" s="8" t="str">
        <f>IFERROR(VLOOKUP(B149,'Title I-A Neglected '!A:J,9,FALSE),"")</f>
        <v/>
      </c>
      <c r="E149" s="11">
        <f>IFERROR(VLOOKUP(B149,'Title I-D SA '!A:J,9,FALSE),"")</f>
        <v>178049</v>
      </c>
      <c r="F149" s="2">
        <f>IFERROR(VLOOKUP(B149,'Title II-A '!A:J,9,FALSE),"")</f>
        <v>15373.62</v>
      </c>
      <c r="G149" s="6" t="str">
        <f>IFERROR(VLOOKUP(B149,'Title III '!A:J,9,FALSE),"")</f>
        <v/>
      </c>
      <c r="H149" s="6" t="str">
        <f>IFERROR(VLOOKUP(B149,'III-A Immigrant'!A:J,9,FALSE),"")</f>
        <v/>
      </c>
      <c r="I149" s="6" t="str">
        <f>IFERROR(VLOOKUP(B149,'Title IV '!A:J,9,FALSE),"")</f>
        <v/>
      </c>
      <c r="J149" s="4" t="str">
        <f>IFERROR(VLOOKUP(B149,'Title V '!A:J,9,FALSE),"")</f>
        <v/>
      </c>
      <c r="K149" s="4" t="str">
        <f>IFERROR(VLOOKUP(B149,'Title IX-A Homless'!A:J,9,FALSE),"")</f>
        <v/>
      </c>
      <c r="L149" s="28">
        <f>IFERROR(VLOOKUP('Allocation Summary'!B149,'IDEA Part B FY20'!$A$4:$I$151,9,FALSE),"")</f>
        <v>601773</v>
      </c>
      <c r="M149" s="28" t="str">
        <f>IFERROR(VLOOKUP(B149,'IDEA Preschool FY20'!$A$4:$I$147,9,FALSE),"")</f>
        <v/>
      </c>
      <c r="N149" s="18">
        <f>SUM(C149:M149)</f>
        <v>795195.62</v>
      </c>
    </row>
    <row r="150" spans="1:14">
      <c r="A150" s="1" t="s">
        <v>231</v>
      </c>
      <c r="B150" s="14" t="s">
        <v>329</v>
      </c>
      <c r="C150" s="8" t="str">
        <f>IFERROR(VLOOKUP(B150,'Title I-A '!A:J,9,FALSE),"")</f>
        <v/>
      </c>
      <c r="D150" s="8" t="str">
        <f>IFERROR(VLOOKUP(B150,'Title I-A Neglected '!A:J,9,FALSE),"")</f>
        <v/>
      </c>
      <c r="E150" s="11">
        <f>IFERROR(VLOOKUP(B150,'Title I-D SA '!A:J,9,FALSE),"")</f>
        <v>119779</v>
      </c>
      <c r="F150" s="2">
        <f>IFERROR(VLOOKUP(B150,'Title II-A '!A:J,9,FALSE),"")</f>
        <v>10342.26</v>
      </c>
      <c r="G150" s="6" t="str">
        <f>IFERROR(VLOOKUP(B150,'Title III '!A:J,9,FALSE),"")</f>
        <v/>
      </c>
      <c r="H150" s="6" t="str">
        <f>IFERROR(VLOOKUP(B150,'III-A Immigrant'!A:J,9,FALSE),"")</f>
        <v/>
      </c>
      <c r="I150" s="6" t="str">
        <f>IFERROR(VLOOKUP(B150,'Title IV '!A:J,9,FALSE),"")</f>
        <v/>
      </c>
      <c r="J150" s="4" t="str">
        <f>IFERROR(VLOOKUP(B150,'Title V '!A:J,9,FALSE),"")</f>
        <v/>
      </c>
      <c r="K150" s="4" t="str">
        <f>IFERROR(VLOOKUP(B150,'Title IX-A Homless'!A:J,9,FALSE),"")</f>
        <v/>
      </c>
      <c r="L150" s="28">
        <f>IFERROR(VLOOKUP('Allocation Summary'!B150,'IDEA Part B FY20'!$A$4:$I$151,9,FALSE),"")</f>
        <v>27118</v>
      </c>
      <c r="M150" s="28" t="str">
        <f>IFERROR(VLOOKUP(B150,'IDEA Preschool FY20'!$A$4:$I$147,9,FALSE),"")</f>
        <v/>
      </c>
      <c r="N150" s="18">
        <f>SUM(C150:M150)</f>
        <v>157239.26</v>
      </c>
    </row>
    <row r="151" spans="1:14">
      <c r="A151" s="1" t="s">
        <v>232</v>
      </c>
      <c r="B151" s="14" t="s">
        <v>233</v>
      </c>
      <c r="C151" s="8">
        <f>IFERROR(VLOOKUP(B151,'Title I-A '!A:J,9,FALSE),"")</f>
        <v>148896</v>
      </c>
      <c r="D151" s="8" t="str">
        <f>IFERROR(VLOOKUP(B151,'Title I-A Neglected '!A:J,9,FALSE),"")</f>
        <v/>
      </c>
      <c r="E151" s="11" t="str">
        <f>IFERROR(VLOOKUP(B151,'Title I-D LEA '!A:J,9,FALSE),"")</f>
        <v/>
      </c>
      <c r="F151" s="2">
        <f>IFERROR(VLOOKUP(B151,'Title II-A '!A:J,9,FALSE),"")</f>
        <v>17470.03</v>
      </c>
      <c r="G151" s="6">
        <f>IFERROR(VLOOKUP(B151,'Title III '!A:J,9,FALSE),"")</f>
        <v>0</v>
      </c>
      <c r="H151" s="6" t="str">
        <f>IFERROR(VLOOKUP(B151,'III-A Immigrant'!A:J,9,FALSE),"")</f>
        <v/>
      </c>
      <c r="I151" s="6">
        <f>IFERROR(VLOOKUP(B151,'Title IV '!A:J,9,FALSE),"")</f>
        <v>11042</v>
      </c>
      <c r="J151" s="4" t="str">
        <f>IFERROR(VLOOKUP(B151,'Title V '!A:J,9,FALSE),"")</f>
        <v/>
      </c>
      <c r="K151" s="4" t="str">
        <f>IFERROR(VLOOKUP(B151,'Title IX-A Homless'!A:J,9,FALSE),"")</f>
        <v/>
      </c>
      <c r="L151" s="28">
        <f>IFERROR(VLOOKUP('Allocation Summary'!B151,'IDEA Part B FY20'!$A$4:$I$151,9,FALSE),"")</f>
        <v>110017</v>
      </c>
      <c r="M151" s="28">
        <f>IFERROR(VLOOKUP(B151,'IDEA Preschool FY20'!$A$4:$I$147,9,FALSE),"")</f>
        <v>6466</v>
      </c>
      <c r="N151" s="18">
        <f>SUM(C151:M151)</f>
        <v>293891.03000000003</v>
      </c>
    </row>
    <row r="152" spans="1:14">
      <c r="A152" s="1" t="s">
        <v>234</v>
      </c>
      <c r="B152" s="14" t="s">
        <v>235</v>
      </c>
      <c r="C152" s="8">
        <f>IFERROR(VLOOKUP(B152,'Title I-A '!A:J,9,FALSE),"")</f>
        <v>194120</v>
      </c>
      <c r="D152" s="8" t="str">
        <f>IFERROR(VLOOKUP(B152,'Title I-A Neglected '!A:J,9,FALSE),"")</f>
        <v/>
      </c>
      <c r="E152" s="11" t="str">
        <f>IFERROR(VLOOKUP(B152,'Title I-D LEA '!A:J,9,FALSE),"")</f>
        <v/>
      </c>
      <c r="F152" s="2">
        <f>IFERROR(VLOOKUP(B152,'Title II-A '!A:J,9,FALSE),"")</f>
        <v>21802.6</v>
      </c>
      <c r="G152" s="6" t="str">
        <f>IFERROR(VLOOKUP(B152,'Title III '!A:J,9,FALSE),"")</f>
        <v/>
      </c>
      <c r="H152" s="6" t="str">
        <f>IFERROR(VLOOKUP(B152,'III-A Immigrant'!A:J,9,FALSE),"")</f>
        <v/>
      </c>
      <c r="I152" s="6">
        <f>IFERROR(VLOOKUP(B152,'Title IV '!A:J,9,FALSE),"")</f>
        <v>14388</v>
      </c>
      <c r="J152" s="4" t="str">
        <f>IFERROR(VLOOKUP(B152,'Title V '!A:J,9,FALSE),"")</f>
        <v/>
      </c>
      <c r="K152" s="4" t="str">
        <f>IFERROR(VLOOKUP(B152,'Title IX-A Homless'!A:J,9,FALSE),"")</f>
        <v/>
      </c>
      <c r="L152" s="28">
        <f>IFERROR(VLOOKUP('Allocation Summary'!B152,'IDEA Part B FY20'!$A$4:$I$151,9,FALSE),"")</f>
        <v>107849</v>
      </c>
      <c r="M152" s="28">
        <f>IFERROR(VLOOKUP(B152,'IDEA Preschool FY20'!$A$4:$I$147,9,FALSE),"")</f>
        <v>6907</v>
      </c>
      <c r="N152" s="18">
        <f>SUM(C152:M152)</f>
        <v>345066.6</v>
      </c>
    </row>
    <row r="153" spans="1:14">
      <c r="A153" s="1" t="s">
        <v>236</v>
      </c>
      <c r="B153" s="14" t="s">
        <v>237</v>
      </c>
      <c r="C153" s="8">
        <f>IFERROR(VLOOKUP(B153,'Title I-A '!A:J,9,FALSE),"")</f>
        <v>44752</v>
      </c>
      <c r="D153" s="8" t="str">
        <f>IFERROR(VLOOKUP(B153,'Title I-A Neglected '!A:J,9,FALSE),"")</f>
        <v/>
      </c>
      <c r="E153" s="11" t="str">
        <f>IFERROR(VLOOKUP(B153,'Title I-D LEA '!A:J,9,FALSE),"")</f>
        <v/>
      </c>
      <c r="F153" s="2">
        <f>IFERROR(VLOOKUP(B153,'Title II-A '!A:J,9,FALSE),"")</f>
        <v>5171.13</v>
      </c>
      <c r="G153" s="6" t="str">
        <f>IFERROR(VLOOKUP(B153,'Title III '!A:J,9,FALSE),"")</f>
        <v/>
      </c>
      <c r="H153" s="6" t="str">
        <f>IFERROR(VLOOKUP(B153,'III-A Immigrant'!A:J,9,FALSE),"")</f>
        <v/>
      </c>
      <c r="I153" s="6">
        <f>IFERROR(VLOOKUP(B153,'Title IV '!A:J,9,FALSE),"")</f>
        <v>10000</v>
      </c>
      <c r="J153" s="4" t="str">
        <f>IFERROR(VLOOKUP(B153,'Title V '!A:J,9,FALSE),"")</f>
        <v/>
      </c>
      <c r="K153" s="4" t="str">
        <f>IFERROR(VLOOKUP(B153,'Title IX-A Homless'!A:J,9,FALSE),"")</f>
        <v/>
      </c>
      <c r="L153" s="28">
        <f>IFERROR(VLOOKUP('Allocation Summary'!B153,'IDEA Part B FY20'!$A$4:$I$151,9,FALSE),"")</f>
        <v>30967</v>
      </c>
      <c r="M153" s="28">
        <f>IFERROR(VLOOKUP(B153,'IDEA Preschool FY20'!$A$4:$I$147,9,FALSE),"")</f>
        <v>4894</v>
      </c>
      <c r="N153" s="18">
        <f>SUM(C153:M153)</f>
        <v>95784.13</v>
      </c>
    </row>
    <row r="154" spans="1:14" ht="15.75" thickBot="1">
      <c r="B154" s="15"/>
      <c r="E154" s="12"/>
      <c r="I154" s="7"/>
      <c r="J154" s="5"/>
      <c r="K154" s="5"/>
      <c r="N154" s="17"/>
    </row>
    <row r="155" spans="1:14" ht="15.75" thickBot="1">
      <c r="A155" s="21" t="s">
        <v>249</v>
      </c>
      <c r="B155" s="20"/>
      <c r="C155" s="19">
        <f t="shared" ref="C155:D155" si="5">SUM(C5:C153)</f>
        <v>280376710</v>
      </c>
      <c r="D155" s="16">
        <f t="shared" si="5"/>
        <v>2983818.01</v>
      </c>
      <c r="E155" s="16">
        <f>SUM(E5:E153)</f>
        <v>1544657.0100000002</v>
      </c>
      <c r="F155" s="16">
        <f>SUM(F5:F153)</f>
        <v>35663449.010000013</v>
      </c>
      <c r="G155" s="16">
        <f t="shared" ref="G155:L155" si="6">SUM(G5:G153)</f>
        <v>6094135.6600000001</v>
      </c>
      <c r="H155" s="16">
        <f t="shared" si="6"/>
        <v>200000</v>
      </c>
      <c r="I155" s="16">
        <f t="shared" si="6"/>
        <v>21015703</v>
      </c>
      <c r="J155" s="16">
        <f t="shared" si="6"/>
        <v>4170435.4100000011</v>
      </c>
      <c r="K155" s="16">
        <f t="shared" si="6"/>
        <v>1687323</v>
      </c>
      <c r="L155" s="29">
        <f t="shared" si="6"/>
        <v>218341937</v>
      </c>
      <c r="M155" s="30">
        <f>SUM(M5:M153)</f>
        <v>5778105</v>
      </c>
      <c r="N155" s="16">
        <f>SUM(N5:N153)</f>
        <v>577856273.10000014</v>
      </c>
    </row>
    <row r="156" spans="1:14">
      <c r="D156" s="3"/>
    </row>
    <row r="157" spans="1:14">
      <c r="D157" s="3"/>
    </row>
    <row r="158" spans="1:14">
      <c r="D158" s="3"/>
    </row>
    <row r="159" spans="1:14">
      <c r="D159" s="3"/>
    </row>
    <row r="160" spans="1:14">
      <c r="D160" s="3"/>
    </row>
    <row r="161" spans="4:4">
      <c r="D161" s="3"/>
    </row>
  </sheetData>
  <mergeCells count="2">
    <mergeCell ref="A1:N1"/>
    <mergeCell ref="A2:N2"/>
  </mergeCells>
  <hyperlinks>
    <hyperlink ref="C3" location="'Title I A Methodology'!A1" display="Title I, A" xr:uid="{00000000-0004-0000-0000-000000000000}"/>
    <hyperlink ref="D3" location="'Title I A Methodology'!A1" display="Title I, A Neglected" xr:uid="{00000000-0004-0000-0000-000001000000}"/>
    <hyperlink ref="E3" location="'Title I A Methodology'!A1" display="Title I, D" xr:uid="{00000000-0004-0000-0000-000002000000}"/>
    <hyperlink ref="F3" location="'Title II A Methodology'!A1" display="Title II, A" xr:uid="{00000000-0004-0000-0000-000003000000}"/>
    <hyperlink ref="G3" location="'Title III Methodology'!A1" display="Title III" xr:uid="{00000000-0004-0000-0000-000004000000}"/>
    <hyperlink ref="J3" location="'Title V Methodology'!A1" display="Title V" xr:uid="{00000000-0004-0000-0000-000005000000}"/>
    <hyperlink ref="L3" location="'IDEA B &amp; Preschool Methodology'!A1" display="IDEA B" xr:uid="{00000000-0004-0000-0000-000006000000}"/>
    <hyperlink ref="M3" location="'IDEA B &amp; Preschool Methodology'!A1" display="IDEA Preschool" xr:uid="{00000000-0004-0000-0000-000007000000}"/>
    <hyperlink ref="H3" location="'Title III Methodology'!A1" display="Title III" xr:uid="{7C587125-AFFB-4D36-B5A2-EA830A56D9DA}"/>
  </hyperlinks>
  <pageMargins left="0.7" right="0.7" top="0.75" bottom="0.75" header="0.3" footer="0.3"/>
  <pageSetup orientation="portrait" verticalDpi="4294967295" r:id="rId1"/>
  <ignoredErrors>
    <ignoredError sqref="B6:B8 B32:B47 B127:B148 B124:B125 B10 B12:B22 B27:B30 B49:B73 B78:B97 B99:B122 B151:B153 B75:B76" numberStoredAsText="1"/>
    <ignoredError sqref="N149:N150 N5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26C9B-CEE3-4550-BDE6-9B787B3C85AC}">
  <dimension ref="A1:J85"/>
  <sheetViews>
    <sheetView showGridLines="0" workbookViewId="0">
      <selection sqref="A1:XFD1048576"/>
    </sheetView>
  </sheetViews>
  <sheetFormatPr defaultRowHeight="15"/>
  <cols>
    <col min="1" max="1" width="13.7109375" style="54" customWidth="1"/>
    <col min="2" max="2" width="20.85546875" style="54" customWidth="1"/>
    <col min="3" max="3" width="16.7109375" style="54" customWidth="1"/>
    <col min="4" max="5" width="17.42578125" style="54" customWidth="1"/>
    <col min="6" max="6" width="16.7109375" style="54" customWidth="1"/>
    <col min="7" max="9" width="17.42578125" style="54" customWidth="1"/>
    <col min="10" max="10" width="8.7109375" style="54" customWidth="1"/>
    <col min="11" max="16384" width="9.140625" style="54"/>
  </cols>
  <sheetData>
    <row r="1" spans="1:10" ht="28.9" customHeight="1">
      <c r="A1" s="52" t="s">
        <v>365</v>
      </c>
      <c r="B1" s="53"/>
      <c r="C1" s="53"/>
      <c r="D1" s="53"/>
      <c r="E1" s="53"/>
      <c r="F1" s="53"/>
      <c r="G1" s="53"/>
      <c r="H1" s="53"/>
      <c r="I1" s="53"/>
      <c r="J1" s="53"/>
    </row>
    <row r="2" spans="1:10">
      <c r="A2" s="55" t="s">
        <v>323</v>
      </c>
      <c r="B2" s="56" t="s">
        <v>322</v>
      </c>
      <c r="C2" s="55" t="s">
        <v>366</v>
      </c>
      <c r="D2" s="57"/>
      <c r="E2" s="58"/>
      <c r="F2" s="55" t="s">
        <v>367</v>
      </c>
      <c r="G2" s="57"/>
      <c r="H2" s="58"/>
    </row>
    <row r="3" spans="1:10">
      <c r="A3" s="59"/>
      <c r="B3" s="59"/>
      <c r="C3" s="60" t="s">
        <v>321</v>
      </c>
      <c r="D3" s="60" t="s">
        <v>320</v>
      </c>
      <c r="E3" s="60" t="s">
        <v>319</v>
      </c>
      <c r="F3" s="60" t="s">
        <v>321</v>
      </c>
      <c r="G3" s="60" t="s">
        <v>320</v>
      </c>
      <c r="H3" s="60" t="s">
        <v>319</v>
      </c>
      <c r="I3" s="60" t="s">
        <v>321</v>
      </c>
    </row>
    <row r="4" spans="1:10">
      <c r="A4" s="62" t="s">
        <v>229</v>
      </c>
      <c r="B4" s="63" t="s">
        <v>315</v>
      </c>
      <c r="C4" s="64">
        <v>4219.6000000000004</v>
      </c>
      <c r="D4" s="64">
        <v>0</v>
      </c>
      <c r="E4" s="64">
        <v>4219.6000000000004</v>
      </c>
      <c r="F4" s="64">
        <v>5850.5</v>
      </c>
      <c r="G4" s="64">
        <v>5850.5</v>
      </c>
      <c r="H4" s="64">
        <v>0</v>
      </c>
      <c r="I4" s="70">
        <f>C4+F4</f>
        <v>10070.1</v>
      </c>
    </row>
    <row r="5" spans="1:10">
      <c r="A5" s="66" t="s">
        <v>5</v>
      </c>
      <c r="B5" s="67" t="s">
        <v>312</v>
      </c>
      <c r="C5" s="68">
        <v>738.5</v>
      </c>
      <c r="D5" s="68">
        <v>738.5</v>
      </c>
      <c r="E5" s="68">
        <v>0</v>
      </c>
      <c r="F5" s="68">
        <v>30009.82</v>
      </c>
      <c r="G5" s="68">
        <v>30009.82</v>
      </c>
      <c r="H5" s="68">
        <v>0</v>
      </c>
      <c r="I5" s="70">
        <f t="shared" ref="I5:I68" si="0">C5+F5</f>
        <v>30748.32</v>
      </c>
    </row>
    <row r="6" spans="1:10">
      <c r="A6" s="62" t="s">
        <v>7</v>
      </c>
      <c r="B6" s="63" t="s">
        <v>6</v>
      </c>
      <c r="C6" s="64">
        <v>132567.10999999999</v>
      </c>
      <c r="D6" s="64">
        <v>52904.44</v>
      </c>
      <c r="E6" s="64">
        <v>79662.67</v>
      </c>
      <c r="F6" s="64">
        <v>30723.16</v>
      </c>
      <c r="G6" s="64">
        <v>30723.16</v>
      </c>
      <c r="H6" s="64">
        <v>0</v>
      </c>
      <c r="I6" s="70">
        <f t="shared" si="0"/>
        <v>163290.26999999999</v>
      </c>
    </row>
    <row r="7" spans="1:10">
      <c r="A7" s="66" t="s">
        <v>10</v>
      </c>
      <c r="B7" s="67" t="s">
        <v>9</v>
      </c>
      <c r="C7" s="68">
        <v>19736.22</v>
      </c>
      <c r="D7" s="68">
        <v>19736.22</v>
      </c>
      <c r="E7" s="68">
        <v>0</v>
      </c>
      <c r="F7" s="68">
        <v>21153.32</v>
      </c>
      <c r="G7" s="68">
        <v>21153.32</v>
      </c>
      <c r="H7" s="68">
        <v>0</v>
      </c>
      <c r="I7" s="70">
        <f t="shared" si="0"/>
        <v>40889.54</v>
      </c>
    </row>
    <row r="8" spans="1:10">
      <c r="A8" s="62" t="s">
        <v>12</v>
      </c>
      <c r="B8" s="63" t="s">
        <v>11</v>
      </c>
      <c r="C8" s="64">
        <v>3008.12</v>
      </c>
      <c r="D8" s="64">
        <v>787.57</v>
      </c>
      <c r="E8" s="64">
        <v>2220.5500000000002</v>
      </c>
      <c r="F8" s="64">
        <v>29423.15</v>
      </c>
      <c r="G8" s="64">
        <v>29423.15</v>
      </c>
      <c r="H8" s="64">
        <v>0</v>
      </c>
      <c r="I8" s="70">
        <f t="shared" si="0"/>
        <v>32431.27</v>
      </c>
    </row>
    <row r="9" spans="1:10">
      <c r="A9" s="66" t="s">
        <v>20</v>
      </c>
      <c r="B9" s="67" t="s">
        <v>19</v>
      </c>
      <c r="C9" s="68">
        <v>32208.45</v>
      </c>
      <c r="D9" s="68">
        <v>2609.5700000000002</v>
      </c>
      <c r="E9" s="68">
        <v>29598.880000000001</v>
      </c>
      <c r="F9" s="68">
        <v>69382.03</v>
      </c>
      <c r="G9" s="68">
        <v>69382.03</v>
      </c>
      <c r="H9" s="68">
        <v>0</v>
      </c>
      <c r="I9" s="70">
        <f t="shared" si="0"/>
        <v>101590.48</v>
      </c>
    </row>
    <row r="10" spans="1:10">
      <c r="A10" s="62" t="s">
        <v>22</v>
      </c>
      <c r="B10" s="63" t="s">
        <v>21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70">
        <f t="shared" si="0"/>
        <v>0</v>
      </c>
    </row>
    <row r="11" spans="1:10">
      <c r="A11" s="66" t="s">
        <v>305</v>
      </c>
      <c r="B11" s="67" t="s">
        <v>26</v>
      </c>
      <c r="C11" s="68">
        <v>16241.32</v>
      </c>
      <c r="D11" s="68">
        <v>4883.1099999999997</v>
      </c>
      <c r="E11" s="68">
        <v>11358.21</v>
      </c>
      <c r="F11" s="68">
        <v>37941.31</v>
      </c>
      <c r="G11" s="68">
        <v>37941.31</v>
      </c>
      <c r="H11" s="68">
        <v>0</v>
      </c>
      <c r="I11" s="70">
        <f t="shared" si="0"/>
        <v>54182.63</v>
      </c>
    </row>
    <row r="12" spans="1:10">
      <c r="A12" s="62" t="s">
        <v>304</v>
      </c>
      <c r="B12" s="63" t="s">
        <v>27</v>
      </c>
      <c r="C12" s="64">
        <v>10157.299999999999</v>
      </c>
      <c r="D12" s="64">
        <v>10157.299999999999</v>
      </c>
      <c r="E12" s="64">
        <v>0</v>
      </c>
      <c r="F12" s="64">
        <v>67553.02</v>
      </c>
      <c r="G12" s="64">
        <v>67553.02</v>
      </c>
      <c r="H12" s="64">
        <v>0</v>
      </c>
      <c r="I12" s="70">
        <f t="shared" si="0"/>
        <v>77710.320000000007</v>
      </c>
    </row>
    <row r="13" spans="1:10">
      <c r="A13" s="66" t="s">
        <v>303</v>
      </c>
      <c r="B13" s="67" t="s">
        <v>28</v>
      </c>
      <c r="C13" s="68">
        <v>20699.68</v>
      </c>
      <c r="D13" s="68">
        <v>19871.71</v>
      </c>
      <c r="E13" s="68">
        <v>827.97</v>
      </c>
      <c r="F13" s="68">
        <v>0</v>
      </c>
      <c r="G13" s="68">
        <v>0</v>
      </c>
      <c r="H13" s="68">
        <v>0</v>
      </c>
      <c r="I13" s="70">
        <f t="shared" si="0"/>
        <v>20699.68</v>
      </c>
    </row>
    <row r="14" spans="1:10">
      <c r="A14" s="62" t="s">
        <v>32</v>
      </c>
      <c r="B14" s="63" t="s">
        <v>31</v>
      </c>
      <c r="C14" s="64">
        <v>83923.54</v>
      </c>
      <c r="D14" s="64">
        <v>39938.28</v>
      </c>
      <c r="E14" s="64">
        <v>43985.26</v>
      </c>
      <c r="F14" s="64">
        <v>0</v>
      </c>
      <c r="G14" s="64">
        <v>0</v>
      </c>
      <c r="H14" s="64">
        <v>0</v>
      </c>
      <c r="I14" s="70">
        <f t="shared" si="0"/>
        <v>83923.54</v>
      </c>
    </row>
    <row r="15" spans="1:10">
      <c r="A15" s="66" t="s">
        <v>36</v>
      </c>
      <c r="B15" s="67" t="s">
        <v>35</v>
      </c>
      <c r="C15" s="68">
        <v>0</v>
      </c>
      <c r="D15" s="68">
        <v>0</v>
      </c>
      <c r="E15" s="68">
        <v>0</v>
      </c>
      <c r="F15" s="68">
        <v>39382.86</v>
      </c>
      <c r="G15" s="68">
        <v>39382.86</v>
      </c>
      <c r="H15" s="68">
        <v>0</v>
      </c>
      <c r="I15" s="70">
        <f t="shared" si="0"/>
        <v>39382.86</v>
      </c>
    </row>
    <row r="16" spans="1:10">
      <c r="A16" s="62" t="s">
        <v>38</v>
      </c>
      <c r="B16" s="63" t="s">
        <v>37</v>
      </c>
      <c r="C16" s="64">
        <v>106891.68</v>
      </c>
      <c r="D16" s="64">
        <v>0</v>
      </c>
      <c r="E16" s="64">
        <v>106891.68</v>
      </c>
      <c r="F16" s="64">
        <v>30809.64</v>
      </c>
      <c r="G16" s="64">
        <v>30809.64</v>
      </c>
      <c r="H16" s="64">
        <v>0</v>
      </c>
      <c r="I16" s="70">
        <f t="shared" si="0"/>
        <v>137701.32</v>
      </c>
    </row>
    <row r="17" spans="1:9">
      <c r="A17" s="66" t="s">
        <v>40</v>
      </c>
      <c r="B17" s="67" t="s">
        <v>298</v>
      </c>
      <c r="C17" s="68">
        <v>20.27</v>
      </c>
      <c r="D17" s="68">
        <v>8.1300000000000008</v>
      </c>
      <c r="E17" s="68">
        <v>12.14</v>
      </c>
      <c r="F17" s="68">
        <v>16454.29</v>
      </c>
      <c r="G17" s="68">
        <v>16454.29</v>
      </c>
      <c r="H17" s="68">
        <v>0</v>
      </c>
      <c r="I17" s="70">
        <f t="shared" si="0"/>
        <v>16474.560000000001</v>
      </c>
    </row>
    <row r="18" spans="1:9">
      <c r="A18" s="62" t="s">
        <v>42</v>
      </c>
      <c r="B18" s="63" t="s">
        <v>41</v>
      </c>
      <c r="C18" s="64">
        <v>20774.98</v>
      </c>
      <c r="D18" s="64">
        <v>17114.95</v>
      </c>
      <c r="E18" s="64">
        <v>3660.03</v>
      </c>
      <c r="F18" s="64">
        <v>9680.7800000000007</v>
      </c>
      <c r="G18" s="64">
        <v>9680.7800000000007</v>
      </c>
      <c r="H18" s="64">
        <v>0</v>
      </c>
      <c r="I18" s="70">
        <f t="shared" si="0"/>
        <v>30455.760000000002</v>
      </c>
    </row>
    <row r="19" spans="1:9">
      <c r="A19" s="66" t="s">
        <v>44</v>
      </c>
      <c r="B19" s="67" t="s">
        <v>43</v>
      </c>
      <c r="C19" s="68">
        <v>48465.25</v>
      </c>
      <c r="D19" s="68">
        <v>3994</v>
      </c>
      <c r="E19" s="68">
        <v>44471.25</v>
      </c>
      <c r="F19" s="68">
        <v>7354.15</v>
      </c>
      <c r="G19" s="68">
        <v>7354.15</v>
      </c>
      <c r="H19" s="68">
        <v>0</v>
      </c>
      <c r="I19" s="70">
        <f t="shared" si="0"/>
        <v>55819.4</v>
      </c>
    </row>
    <row r="20" spans="1:9">
      <c r="A20" s="62" t="s">
        <v>46</v>
      </c>
      <c r="B20" s="63" t="s">
        <v>45</v>
      </c>
      <c r="C20" s="64">
        <v>0</v>
      </c>
      <c r="D20" s="64">
        <v>0</v>
      </c>
      <c r="E20" s="64">
        <v>0</v>
      </c>
      <c r="F20" s="64">
        <v>0.01</v>
      </c>
      <c r="G20" s="64">
        <v>0.01</v>
      </c>
      <c r="H20" s="64">
        <v>0</v>
      </c>
      <c r="I20" s="70">
        <f t="shared" si="0"/>
        <v>0.01</v>
      </c>
    </row>
    <row r="21" spans="1:9">
      <c r="A21" s="66" t="s">
        <v>48</v>
      </c>
      <c r="B21" s="67" t="s">
        <v>47</v>
      </c>
      <c r="C21" s="68">
        <v>3902.62</v>
      </c>
      <c r="D21" s="68">
        <v>3902.62</v>
      </c>
      <c r="E21" s="68">
        <v>0</v>
      </c>
      <c r="F21" s="68">
        <v>70365.460000000006</v>
      </c>
      <c r="G21" s="68">
        <v>70365.460000000006</v>
      </c>
      <c r="H21" s="68">
        <v>0</v>
      </c>
      <c r="I21" s="70">
        <f t="shared" si="0"/>
        <v>74268.08</v>
      </c>
    </row>
    <row r="22" spans="1:9">
      <c r="A22" s="62" t="s">
        <v>49</v>
      </c>
      <c r="B22" s="63" t="s">
        <v>297</v>
      </c>
      <c r="C22" s="64">
        <v>2001.18</v>
      </c>
      <c r="D22" s="64">
        <v>2001.18</v>
      </c>
      <c r="E22" s="64">
        <v>0</v>
      </c>
      <c r="F22" s="64">
        <v>45816.73</v>
      </c>
      <c r="G22" s="64">
        <v>45816.73</v>
      </c>
      <c r="H22" s="64">
        <v>0</v>
      </c>
      <c r="I22" s="70">
        <f t="shared" si="0"/>
        <v>47817.91</v>
      </c>
    </row>
    <row r="23" spans="1:9" ht="25.5">
      <c r="A23" s="66" t="s">
        <v>53</v>
      </c>
      <c r="B23" s="67" t="s">
        <v>294</v>
      </c>
      <c r="C23" s="68">
        <v>30260.26</v>
      </c>
      <c r="D23" s="68">
        <v>8231.1299999999992</v>
      </c>
      <c r="E23" s="68">
        <v>22029.13</v>
      </c>
      <c r="F23" s="68">
        <v>33047.519999999997</v>
      </c>
      <c r="G23" s="68">
        <v>33047.519999999997</v>
      </c>
      <c r="H23" s="68">
        <v>0</v>
      </c>
      <c r="I23" s="70">
        <f t="shared" si="0"/>
        <v>63307.78</v>
      </c>
    </row>
    <row r="24" spans="1:9">
      <c r="A24" s="62" t="s">
        <v>54</v>
      </c>
      <c r="B24" s="63" t="s">
        <v>293</v>
      </c>
      <c r="C24" s="64">
        <v>1306.08</v>
      </c>
      <c r="D24" s="64">
        <v>1306.08</v>
      </c>
      <c r="E24" s="64">
        <v>0</v>
      </c>
      <c r="F24" s="64">
        <v>25094.22</v>
      </c>
      <c r="G24" s="64">
        <v>25094.22</v>
      </c>
      <c r="H24" s="64">
        <v>0</v>
      </c>
      <c r="I24" s="70">
        <f t="shared" si="0"/>
        <v>26400.300000000003</v>
      </c>
    </row>
    <row r="25" spans="1:9">
      <c r="A25" s="66" t="s">
        <v>56</v>
      </c>
      <c r="B25" s="67" t="s">
        <v>55</v>
      </c>
      <c r="C25" s="68">
        <v>39884.79</v>
      </c>
      <c r="D25" s="68">
        <v>0</v>
      </c>
      <c r="E25" s="68">
        <v>39884.79</v>
      </c>
      <c r="F25" s="68">
        <v>95.14</v>
      </c>
      <c r="G25" s="68">
        <v>95.14</v>
      </c>
      <c r="H25" s="68">
        <v>0</v>
      </c>
      <c r="I25" s="70">
        <f t="shared" si="0"/>
        <v>39979.93</v>
      </c>
    </row>
    <row r="26" spans="1:9">
      <c r="A26" s="62" t="s">
        <v>63</v>
      </c>
      <c r="B26" s="63" t="s">
        <v>62</v>
      </c>
      <c r="C26" s="64">
        <v>48005.04</v>
      </c>
      <c r="D26" s="64">
        <v>4844.25</v>
      </c>
      <c r="E26" s="64">
        <v>43160.79</v>
      </c>
      <c r="F26" s="64">
        <v>24230.05</v>
      </c>
      <c r="G26" s="64">
        <v>24230.05</v>
      </c>
      <c r="H26" s="64">
        <v>0</v>
      </c>
      <c r="I26" s="70">
        <f t="shared" si="0"/>
        <v>72235.09</v>
      </c>
    </row>
    <row r="27" spans="1:9">
      <c r="A27" s="66" t="s">
        <v>65</v>
      </c>
      <c r="B27" s="67" t="s">
        <v>64</v>
      </c>
      <c r="C27" s="68">
        <v>61234.33</v>
      </c>
      <c r="D27" s="68">
        <v>0</v>
      </c>
      <c r="E27" s="68">
        <v>61234.33</v>
      </c>
      <c r="F27" s="68">
        <v>3665.06</v>
      </c>
      <c r="G27" s="68">
        <v>3665.06</v>
      </c>
      <c r="H27" s="68">
        <v>0</v>
      </c>
      <c r="I27" s="70">
        <f t="shared" si="0"/>
        <v>64899.39</v>
      </c>
    </row>
    <row r="28" spans="1:9">
      <c r="A28" s="62" t="s">
        <v>67</v>
      </c>
      <c r="B28" s="63" t="s">
        <v>66</v>
      </c>
      <c r="C28" s="64">
        <v>22818.38</v>
      </c>
      <c r="D28" s="64">
        <v>4451.03</v>
      </c>
      <c r="E28" s="64">
        <v>18367.349999999999</v>
      </c>
      <c r="F28" s="64">
        <v>102153.54</v>
      </c>
      <c r="G28" s="64">
        <v>102153.54</v>
      </c>
      <c r="H28" s="64">
        <v>0</v>
      </c>
      <c r="I28" s="70">
        <f t="shared" si="0"/>
        <v>124971.92</v>
      </c>
    </row>
    <row r="29" spans="1:9">
      <c r="A29" s="66" t="s">
        <v>68</v>
      </c>
      <c r="B29" s="67" t="s">
        <v>289</v>
      </c>
      <c r="C29" s="68">
        <v>16178.21</v>
      </c>
      <c r="D29" s="68">
        <v>835.4</v>
      </c>
      <c r="E29" s="68">
        <v>15342.81</v>
      </c>
      <c r="F29" s="68">
        <v>37812.559999999998</v>
      </c>
      <c r="G29" s="68">
        <v>37812.559999999998</v>
      </c>
      <c r="H29" s="68">
        <v>0</v>
      </c>
      <c r="I29" s="70">
        <f t="shared" si="0"/>
        <v>53990.77</v>
      </c>
    </row>
    <row r="30" spans="1:9">
      <c r="A30" s="62" t="s">
        <v>70</v>
      </c>
      <c r="B30" s="63" t="s">
        <v>69</v>
      </c>
      <c r="C30" s="64">
        <v>13165.11</v>
      </c>
      <c r="D30" s="64">
        <v>7561.14</v>
      </c>
      <c r="E30" s="64">
        <v>5603.97</v>
      </c>
      <c r="F30" s="64">
        <v>25788.560000000001</v>
      </c>
      <c r="G30" s="64">
        <v>25788.560000000001</v>
      </c>
      <c r="H30" s="64">
        <v>0</v>
      </c>
      <c r="I30" s="70">
        <f t="shared" si="0"/>
        <v>38953.67</v>
      </c>
    </row>
    <row r="31" spans="1:9">
      <c r="A31" s="66" t="s">
        <v>76</v>
      </c>
      <c r="B31" s="67" t="s">
        <v>75</v>
      </c>
      <c r="C31" s="68">
        <v>2499.63</v>
      </c>
      <c r="D31" s="68">
        <v>2499.63</v>
      </c>
      <c r="E31" s="68">
        <v>0</v>
      </c>
      <c r="F31" s="68">
        <v>15860.81</v>
      </c>
      <c r="G31" s="68">
        <v>15860.81</v>
      </c>
      <c r="H31" s="68">
        <v>0</v>
      </c>
      <c r="I31" s="70">
        <f t="shared" si="0"/>
        <v>18360.439999999999</v>
      </c>
    </row>
    <row r="32" spans="1:9" ht="25.5">
      <c r="A32" s="62" t="s">
        <v>78</v>
      </c>
      <c r="B32" s="63" t="s">
        <v>288</v>
      </c>
      <c r="C32" s="64">
        <v>67047.39</v>
      </c>
      <c r="D32" s="64">
        <v>7743.65</v>
      </c>
      <c r="E32" s="64">
        <v>59303.74</v>
      </c>
      <c r="F32" s="64">
        <v>0</v>
      </c>
      <c r="G32" s="64">
        <v>0</v>
      </c>
      <c r="H32" s="64">
        <v>0</v>
      </c>
      <c r="I32" s="70">
        <f t="shared" si="0"/>
        <v>67047.39</v>
      </c>
    </row>
    <row r="33" spans="1:9">
      <c r="A33" s="66" t="s">
        <v>80</v>
      </c>
      <c r="B33" s="67" t="s">
        <v>79</v>
      </c>
      <c r="C33" s="68">
        <v>25614.82</v>
      </c>
      <c r="D33" s="68">
        <v>17691.34</v>
      </c>
      <c r="E33" s="68">
        <v>7923.48</v>
      </c>
      <c r="F33" s="68">
        <v>40369.019999999997</v>
      </c>
      <c r="G33" s="68">
        <v>40369.019999999997</v>
      </c>
      <c r="H33" s="68">
        <v>0</v>
      </c>
      <c r="I33" s="70">
        <f t="shared" si="0"/>
        <v>65983.839999999997</v>
      </c>
    </row>
    <row r="34" spans="1:9">
      <c r="A34" s="62" t="s">
        <v>84</v>
      </c>
      <c r="B34" s="63" t="s">
        <v>83</v>
      </c>
      <c r="C34" s="64">
        <v>12871.37</v>
      </c>
      <c r="D34" s="64">
        <v>12871.37</v>
      </c>
      <c r="E34" s="64">
        <v>0</v>
      </c>
      <c r="F34" s="64">
        <v>41222.39</v>
      </c>
      <c r="G34" s="64">
        <v>41222.39</v>
      </c>
      <c r="H34" s="64">
        <v>0</v>
      </c>
      <c r="I34" s="70">
        <f t="shared" si="0"/>
        <v>54093.760000000002</v>
      </c>
    </row>
    <row r="35" spans="1:9">
      <c r="A35" s="66" t="s">
        <v>86</v>
      </c>
      <c r="B35" s="67" t="s">
        <v>85</v>
      </c>
      <c r="C35" s="68">
        <v>65635.16</v>
      </c>
      <c r="D35" s="68">
        <v>38724.050000000003</v>
      </c>
      <c r="E35" s="68">
        <v>26911.11</v>
      </c>
      <c r="F35" s="68">
        <v>8848.11</v>
      </c>
      <c r="G35" s="68">
        <v>8848.11</v>
      </c>
      <c r="H35" s="68">
        <v>0</v>
      </c>
      <c r="I35" s="70">
        <f t="shared" si="0"/>
        <v>74483.27</v>
      </c>
    </row>
    <row r="36" spans="1:9">
      <c r="A36" s="62" t="s">
        <v>88</v>
      </c>
      <c r="B36" s="63" t="s">
        <v>87</v>
      </c>
      <c r="C36" s="64">
        <v>10080.620000000001</v>
      </c>
      <c r="D36" s="64">
        <v>6269.36</v>
      </c>
      <c r="E36" s="64">
        <v>3811.26</v>
      </c>
      <c r="F36" s="64">
        <v>46517</v>
      </c>
      <c r="G36" s="64">
        <v>46517</v>
      </c>
      <c r="H36" s="64">
        <v>0</v>
      </c>
      <c r="I36" s="70">
        <f t="shared" si="0"/>
        <v>56597.62</v>
      </c>
    </row>
    <row r="37" spans="1:9">
      <c r="A37" s="66" t="s">
        <v>90</v>
      </c>
      <c r="B37" s="67" t="s">
        <v>89</v>
      </c>
      <c r="C37" s="68">
        <v>63284.45</v>
      </c>
      <c r="D37" s="68">
        <v>7545.23</v>
      </c>
      <c r="E37" s="68">
        <v>55739.22</v>
      </c>
      <c r="F37" s="68">
        <v>614</v>
      </c>
      <c r="G37" s="68">
        <v>614</v>
      </c>
      <c r="H37" s="68">
        <v>0</v>
      </c>
      <c r="I37" s="70">
        <f t="shared" si="0"/>
        <v>63898.45</v>
      </c>
    </row>
    <row r="38" spans="1:9">
      <c r="A38" s="62" t="s">
        <v>92</v>
      </c>
      <c r="B38" s="63" t="s">
        <v>287</v>
      </c>
      <c r="C38" s="64">
        <v>0</v>
      </c>
      <c r="D38" s="64">
        <v>0</v>
      </c>
      <c r="E38" s="64">
        <v>0</v>
      </c>
      <c r="F38" s="64">
        <v>12204.81</v>
      </c>
      <c r="G38" s="64">
        <v>12204.81</v>
      </c>
      <c r="H38" s="64">
        <v>0</v>
      </c>
      <c r="I38" s="70">
        <f t="shared" si="0"/>
        <v>12204.81</v>
      </c>
    </row>
    <row r="39" spans="1:9">
      <c r="A39" s="66" t="s">
        <v>94</v>
      </c>
      <c r="B39" s="67" t="s">
        <v>93</v>
      </c>
      <c r="C39" s="68">
        <v>22930.9</v>
      </c>
      <c r="D39" s="68">
        <v>11418.36</v>
      </c>
      <c r="E39" s="68">
        <v>11512.54</v>
      </c>
      <c r="F39" s="68">
        <v>1936.83</v>
      </c>
      <c r="G39" s="68">
        <v>1936.83</v>
      </c>
      <c r="H39" s="68">
        <v>0</v>
      </c>
      <c r="I39" s="70">
        <f t="shared" si="0"/>
        <v>24867.730000000003</v>
      </c>
    </row>
    <row r="40" spans="1:9">
      <c r="A40" s="62" t="s">
        <v>98</v>
      </c>
      <c r="B40" s="63" t="s">
        <v>97</v>
      </c>
      <c r="C40" s="64">
        <v>10028.67</v>
      </c>
      <c r="D40" s="64">
        <v>10028.67</v>
      </c>
      <c r="E40" s="64">
        <v>0</v>
      </c>
      <c r="F40" s="64">
        <v>43847.17</v>
      </c>
      <c r="G40" s="64">
        <v>43847.17</v>
      </c>
      <c r="H40" s="64">
        <v>0</v>
      </c>
      <c r="I40" s="70">
        <f t="shared" si="0"/>
        <v>53875.839999999997</v>
      </c>
    </row>
    <row r="41" spans="1:9" ht="25.5">
      <c r="A41" s="66" t="s">
        <v>100</v>
      </c>
      <c r="B41" s="67" t="s">
        <v>285</v>
      </c>
      <c r="C41" s="68">
        <v>0</v>
      </c>
      <c r="D41" s="68">
        <v>0</v>
      </c>
      <c r="E41" s="68">
        <v>0</v>
      </c>
      <c r="F41" s="68">
        <v>24270.77</v>
      </c>
      <c r="G41" s="68">
        <v>24270.77</v>
      </c>
      <c r="H41" s="68">
        <v>0</v>
      </c>
      <c r="I41" s="70">
        <f t="shared" si="0"/>
        <v>24270.77</v>
      </c>
    </row>
    <row r="42" spans="1:9">
      <c r="A42" s="62" t="s">
        <v>102</v>
      </c>
      <c r="B42" s="63" t="s">
        <v>101</v>
      </c>
      <c r="C42" s="64">
        <v>22539.8</v>
      </c>
      <c r="D42" s="64">
        <v>8997.32</v>
      </c>
      <c r="E42" s="64">
        <v>13542.48</v>
      </c>
      <c r="F42" s="64">
        <v>4941.3100000000004</v>
      </c>
      <c r="G42" s="64">
        <v>4941.3100000000004</v>
      </c>
      <c r="H42" s="64">
        <v>0</v>
      </c>
      <c r="I42" s="70">
        <f t="shared" si="0"/>
        <v>27481.11</v>
      </c>
    </row>
    <row r="43" spans="1:9">
      <c r="A43" s="66" t="s">
        <v>108</v>
      </c>
      <c r="B43" s="67" t="s">
        <v>107</v>
      </c>
      <c r="C43" s="68">
        <v>1790.98</v>
      </c>
      <c r="D43" s="68">
        <v>1790.98</v>
      </c>
      <c r="E43" s="68">
        <v>0</v>
      </c>
      <c r="F43" s="68">
        <v>36395.599999999999</v>
      </c>
      <c r="G43" s="68">
        <v>36395.599999999999</v>
      </c>
      <c r="H43" s="68">
        <v>0</v>
      </c>
      <c r="I43" s="70">
        <f t="shared" si="0"/>
        <v>38186.58</v>
      </c>
    </row>
    <row r="44" spans="1:9">
      <c r="A44" s="62" t="s">
        <v>113</v>
      </c>
      <c r="B44" s="63" t="s">
        <v>112</v>
      </c>
      <c r="C44" s="64">
        <v>12035.97</v>
      </c>
      <c r="D44" s="64">
        <v>1775.83</v>
      </c>
      <c r="E44" s="64">
        <v>10260.14</v>
      </c>
      <c r="F44" s="64">
        <v>2308.9699999999998</v>
      </c>
      <c r="G44" s="64">
        <v>2308.9699999999998</v>
      </c>
      <c r="H44" s="64">
        <v>0</v>
      </c>
      <c r="I44" s="70">
        <f t="shared" si="0"/>
        <v>14344.939999999999</v>
      </c>
    </row>
    <row r="45" spans="1:9">
      <c r="A45" s="66" t="s">
        <v>115</v>
      </c>
      <c r="B45" s="67" t="s">
        <v>114</v>
      </c>
      <c r="C45" s="68">
        <v>16016.55</v>
      </c>
      <c r="D45" s="68">
        <v>9350.7199999999993</v>
      </c>
      <c r="E45" s="68">
        <v>6665.83</v>
      </c>
      <c r="F45" s="68">
        <v>60021.33</v>
      </c>
      <c r="G45" s="68">
        <v>60021.33</v>
      </c>
      <c r="H45" s="68">
        <v>0</v>
      </c>
      <c r="I45" s="70">
        <f t="shared" si="0"/>
        <v>76037.88</v>
      </c>
    </row>
    <row r="46" spans="1:9">
      <c r="A46" s="62" t="s">
        <v>117</v>
      </c>
      <c r="B46" s="63" t="s">
        <v>116</v>
      </c>
      <c r="C46" s="64">
        <v>132278.12</v>
      </c>
      <c r="D46" s="64">
        <v>0</v>
      </c>
      <c r="E46" s="64">
        <v>132278.12</v>
      </c>
      <c r="F46" s="64">
        <v>0</v>
      </c>
      <c r="G46" s="64">
        <v>0</v>
      </c>
      <c r="H46" s="64">
        <v>0</v>
      </c>
      <c r="I46" s="70">
        <f t="shared" si="0"/>
        <v>132278.12</v>
      </c>
    </row>
    <row r="47" spans="1:9">
      <c r="A47" s="66" t="s">
        <v>122</v>
      </c>
      <c r="B47" s="67" t="s">
        <v>121</v>
      </c>
      <c r="C47" s="68">
        <v>28314.05</v>
      </c>
      <c r="D47" s="68">
        <v>1723.2</v>
      </c>
      <c r="E47" s="68">
        <v>26590.85</v>
      </c>
      <c r="F47" s="68">
        <v>4011.89</v>
      </c>
      <c r="G47" s="68">
        <v>4011.89</v>
      </c>
      <c r="H47" s="68">
        <v>0</v>
      </c>
      <c r="I47" s="70">
        <f t="shared" si="0"/>
        <v>32325.94</v>
      </c>
    </row>
    <row r="48" spans="1:9">
      <c r="A48" s="62" t="s">
        <v>123</v>
      </c>
      <c r="B48" s="63" t="s">
        <v>280</v>
      </c>
      <c r="C48" s="64">
        <v>1188.23</v>
      </c>
      <c r="D48" s="64">
        <v>1188.23</v>
      </c>
      <c r="E48" s="64">
        <v>0</v>
      </c>
      <c r="F48" s="64">
        <v>13907.46</v>
      </c>
      <c r="G48" s="64">
        <v>13907.46</v>
      </c>
      <c r="H48" s="64">
        <v>0</v>
      </c>
      <c r="I48" s="70">
        <f t="shared" si="0"/>
        <v>15095.689999999999</v>
      </c>
    </row>
    <row r="49" spans="1:9">
      <c r="A49" s="66" t="s">
        <v>129</v>
      </c>
      <c r="B49" s="67" t="s">
        <v>128</v>
      </c>
      <c r="C49" s="68">
        <v>6895</v>
      </c>
      <c r="D49" s="68">
        <v>6895</v>
      </c>
      <c r="E49" s="68">
        <v>0</v>
      </c>
      <c r="F49" s="68">
        <v>67917.119999999995</v>
      </c>
      <c r="G49" s="68">
        <v>67917.119999999995</v>
      </c>
      <c r="H49" s="68">
        <v>0</v>
      </c>
      <c r="I49" s="70">
        <f t="shared" si="0"/>
        <v>74812.12</v>
      </c>
    </row>
    <row r="50" spans="1:9">
      <c r="A50" s="62" t="s">
        <v>132</v>
      </c>
      <c r="B50" s="63" t="s">
        <v>279</v>
      </c>
      <c r="C50" s="64">
        <v>12808.14</v>
      </c>
      <c r="D50" s="64">
        <v>5682.47</v>
      </c>
      <c r="E50" s="64">
        <v>7125.67</v>
      </c>
      <c r="F50" s="64">
        <v>13687.86</v>
      </c>
      <c r="G50" s="64">
        <v>13687.86</v>
      </c>
      <c r="H50" s="64">
        <v>0</v>
      </c>
      <c r="I50" s="70">
        <f t="shared" si="0"/>
        <v>26496</v>
      </c>
    </row>
    <row r="51" spans="1:9">
      <c r="A51" s="66" t="s">
        <v>134</v>
      </c>
      <c r="B51" s="67" t="s">
        <v>133</v>
      </c>
      <c r="C51" s="68">
        <v>9032.89</v>
      </c>
      <c r="D51" s="68">
        <v>9032.89</v>
      </c>
      <c r="E51" s="68">
        <v>0</v>
      </c>
      <c r="F51" s="68">
        <v>66730.41</v>
      </c>
      <c r="G51" s="68">
        <v>66730.41</v>
      </c>
      <c r="H51" s="68">
        <v>0</v>
      </c>
      <c r="I51" s="70">
        <f t="shared" si="0"/>
        <v>75763.3</v>
      </c>
    </row>
    <row r="52" spans="1:9">
      <c r="A52" s="62" t="s">
        <v>140</v>
      </c>
      <c r="B52" s="63" t="s">
        <v>277</v>
      </c>
      <c r="C52" s="64">
        <v>10.52</v>
      </c>
      <c r="D52" s="64">
        <v>10.52</v>
      </c>
      <c r="E52" s="64">
        <v>0</v>
      </c>
      <c r="F52" s="64">
        <v>26154.880000000001</v>
      </c>
      <c r="G52" s="64">
        <v>26154.880000000001</v>
      </c>
      <c r="H52" s="64">
        <v>0</v>
      </c>
      <c r="I52" s="70">
        <f t="shared" si="0"/>
        <v>26165.4</v>
      </c>
    </row>
    <row r="53" spans="1:9">
      <c r="A53" s="66" t="s">
        <v>144</v>
      </c>
      <c r="B53" s="67" t="s">
        <v>143</v>
      </c>
      <c r="C53" s="68">
        <v>2241.04</v>
      </c>
      <c r="D53" s="68">
        <v>2241.04</v>
      </c>
      <c r="E53" s="68">
        <v>0</v>
      </c>
      <c r="F53" s="68">
        <v>79294.98</v>
      </c>
      <c r="G53" s="68">
        <v>79294.98</v>
      </c>
      <c r="H53" s="68">
        <v>0</v>
      </c>
      <c r="I53" s="70">
        <f t="shared" si="0"/>
        <v>81536.01999999999</v>
      </c>
    </row>
    <row r="54" spans="1:9">
      <c r="A54" s="62" t="s">
        <v>146</v>
      </c>
      <c r="B54" s="63" t="s">
        <v>145</v>
      </c>
      <c r="C54" s="64">
        <v>5680.57</v>
      </c>
      <c r="D54" s="64">
        <v>2407.3000000000002</v>
      </c>
      <c r="E54" s="64">
        <v>3273.27</v>
      </c>
      <c r="F54" s="64">
        <v>26695.01</v>
      </c>
      <c r="G54" s="64">
        <v>26695.01</v>
      </c>
      <c r="H54" s="64">
        <v>0</v>
      </c>
      <c r="I54" s="70">
        <f t="shared" si="0"/>
        <v>32375.579999999998</v>
      </c>
    </row>
    <row r="55" spans="1:9">
      <c r="A55" s="66" t="s">
        <v>147</v>
      </c>
      <c r="B55" s="67" t="s">
        <v>276</v>
      </c>
      <c r="C55" s="68">
        <v>36005.61</v>
      </c>
      <c r="D55" s="68">
        <v>12459.66</v>
      </c>
      <c r="E55" s="68">
        <v>23545.95</v>
      </c>
      <c r="F55" s="68">
        <v>1871.69</v>
      </c>
      <c r="G55" s="68">
        <v>1871.69</v>
      </c>
      <c r="H55" s="68">
        <v>0</v>
      </c>
      <c r="I55" s="70">
        <f t="shared" si="0"/>
        <v>37877.300000000003</v>
      </c>
    </row>
    <row r="56" spans="1:9">
      <c r="A56" s="62" t="s">
        <v>155</v>
      </c>
      <c r="B56" s="63" t="s">
        <v>154</v>
      </c>
      <c r="C56" s="64">
        <v>6129.81</v>
      </c>
      <c r="D56" s="64">
        <v>6129.81</v>
      </c>
      <c r="E56" s="64">
        <v>0</v>
      </c>
      <c r="F56" s="64">
        <v>50637.91</v>
      </c>
      <c r="G56" s="64">
        <v>50637.91</v>
      </c>
      <c r="H56" s="64">
        <v>0</v>
      </c>
      <c r="I56" s="70">
        <f t="shared" si="0"/>
        <v>56767.72</v>
      </c>
    </row>
    <row r="57" spans="1:9">
      <c r="A57" s="66" t="s">
        <v>157</v>
      </c>
      <c r="B57" s="67" t="s">
        <v>272</v>
      </c>
      <c r="C57" s="68">
        <v>7284.8</v>
      </c>
      <c r="D57" s="68">
        <v>30.17</v>
      </c>
      <c r="E57" s="68">
        <v>7254.63</v>
      </c>
      <c r="F57" s="68">
        <v>5690.61</v>
      </c>
      <c r="G57" s="68">
        <v>5690.61</v>
      </c>
      <c r="H57" s="68">
        <v>0</v>
      </c>
      <c r="I57" s="70">
        <f t="shared" si="0"/>
        <v>12975.41</v>
      </c>
    </row>
    <row r="58" spans="1:9">
      <c r="A58" s="62" t="s">
        <v>160</v>
      </c>
      <c r="B58" s="63" t="s">
        <v>159</v>
      </c>
      <c r="C58" s="64">
        <v>28064.87</v>
      </c>
      <c r="D58" s="64">
        <v>23124</v>
      </c>
      <c r="E58" s="64">
        <v>4940.87</v>
      </c>
      <c r="F58" s="64">
        <v>34176.379999999997</v>
      </c>
      <c r="G58" s="64">
        <v>34176.379999999997</v>
      </c>
      <c r="H58" s="64">
        <v>0</v>
      </c>
      <c r="I58" s="70">
        <f t="shared" si="0"/>
        <v>62241.25</v>
      </c>
    </row>
    <row r="59" spans="1:9">
      <c r="A59" s="66" t="s">
        <v>161</v>
      </c>
      <c r="B59" s="67" t="s">
        <v>270</v>
      </c>
      <c r="C59" s="68">
        <v>0</v>
      </c>
      <c r="D59" s="68">
        <v>0</v>
      </c>
      <c r="E59" s="68">
        <v>0</v>
      </c>
      <c r="F59" s="68">
        <v>23658.39</v>
      </c>
      <c r="G59" s="68">
        <v>23658.39</v>
      </c>
      <c r="H59" s="68">
        <v>0</v>
      </c>
      <c r="I59" s="70">
        <f t="shared" si="0"/>
        <v>23658.39</v>
      </c>
    </row>
    <row r="60" spans="1:9">
      <c r="A60" s="62" t="s">
        <v>163</v>
      </c>
      <c r="B60" s="63" t="s">
        <v>162</v>
      </c>
      <c r="C60" s="64">
        <v>50248.62</v>
      </c>
      <c r="D60" s="64">
        <v>1805.58</v>
      </c>
      <c r="E60" s="64">
        <v>48443.040000000001</v>
      </c>
      <c r="F60" s="64">
        <v>9706.2099999999991</v>
      </c>
      <c r="G60" s="64">
        <v>9706.2099999999991</v>
      </c>
      <c r="H60" s="64">
        <v>0</v>
      </c>
      <c r="I60" s="70">
        <f t="shared" si="0"/>
        <v>59954.83</v>
      </c>
    </row>
    <row r="61" spans="1:9">
      <c r="A61" s="66" t="s">
        <v>164</v>
      </c>
      <c r="B61" s="67" t="s">
        <v>269</v>
      </c>
      <c r="C61" s="68">
        <v>20154.68</v>
      </c>
      <c r="D61" s="68">
        <v>20154.68</v>
      </c>
      <c r="E61" s="68">
        <v>0</v>
      </c>
      <c r="F61" s="68">
        <v>10782.46</v>
      </c>
      <c r="G61" s="68">
        <v>10782.46</v>
      </c>
      <c r="H61" s="68">
        <v>0</v>
      </c>
      <c r="I61" s="70">
        <f t="shared" si="0"/>
        <v>30937.14</v>
      </c>
    </row>
    <row r="62" spans="1:9">
      <c r="A62" s="62" t="s">
        <v>166</v>
      </c>
      <c r="B62" s="63" t="s">
        <v>165</v>
      </c>
      <c r="C62" s="64">
        <v>266.48</v>
      </c>
      <c r="D62" s="64">
        <v>266.48</v>
      </c>
      <c r="E62" s="64">
        <v>0</v>
      </c>
      <c r="F62" s="64">
        <v>19681.53</v>
      </c>
      <c r="G62" s="64">
        <v>19681.53</v>
      </c>
      <c r="H62" s="64">
        <v>0</v>
      </c>
      <c r="I62" s="70">
        <f t="shared" si="0"/>
        <v>19948.009999999998</v>
      </c>
    </row>
    <row r="63" spans="1:9">
      <c r="A63" s="66" t="s">
        <v>168</v>
      </c>
      <c r="B63" s="67" t="s">
        <v>167</v>
      </c>
      <c r="C63" s="68">
        <v>12296.63</v>
      </c>
      <c r="D63" s="68">
        <v>344.94</v>
      </c>
      <c r="E63" s="68">
        <v>11951.69</v>
      </c>
      <c r="F63" s="68">
        <v>300.18</v>
      </c>
      <c r="G63" s="68">
        <v>300.18</v>
      </c>
      <c r="H63" s="68">
        <v>0</v>
      </c>
      <c r="I63" s="70">
        <f t="shared" si="0"/>
        <v>12596.81</v>
      </c>
    </row>
    <row r="64" spans="1:9">
      <c r="A64" s="62" t="s">
        <v>170</v>
      </c>
      <c r="B64" s="63" t="s">
        <v>169</v>
      </c>
      <c r="C64" s="64">
        <v>24275.22</v>
      </c>
      <c r="D64" s="64">
        <v>11224.6</v>
      </c>
      <c r="E64" s="64">
        <v>13050.62</v>
      </c>
      <c r="F64" s="64">
        <v>18891.62</v>
      </c>
      <c r="G64" s="64">
        <v>18891.62</v>
      </c>
      <c r="H64" s="64">
        <v>0</v>
      </c>
      <c r="I64" s="70">
        <f t="shared" si="0"/>
        <v>43166.84</v>
      </c>
    </row>
    <row r="65" spans="1:9">
      <c r="A65" s="66" t="s">
        <v>172</v>
      </c>
      <c r="B65" s="67" t="s">
        <v>171</v>
      </c>
      <c r="C65" s="68">
        <v>79905.36</v>
      </c>
      <c r="D65" s="68">
        <v>26695.37</v>
      </c>
      <c r="E65" s="68">
        <v>53209.99</v>
      </c>
      <c r="F65" s="68">
        <v>133608.51999999999</v>
      </c>
      <c r="G65" s="68">
        <v>133608.51999999999</v>
      </c>
      <c r="H65" s="68">
        <v>0</v>
      </c>
      <c r="I65" s="70">
        <f t="shared" si="0"/>
        <v>213513.88</v>
      </c>
    </row>
    <row r="66" spans="1:9">
      <c r="A66" s="62" t="s">
        <v>174</v>
      </c>
      <c r="B66" s="63" t="s">
        <v>173</v>
      </c>
      <c r="C66" s="64">
        <v>81223.45</v>
      </c>
      <c r="D66" s="64">
        <v>23837.24</v>
      </c>
      <c r="E66" s="64">
        <v>57386.21</v>
      </c>
      <c r="F66" s="64">
        <v>0</v>
      </c>
      <c r="G66" s="64">
        <v>0</v>
      </c>
      <c r="H66" s="64">
        <v>0</v>
      </c>
      <c r="I66" s="70">
        <f t="shared" si="0"/>
        <v>81223.45</v>
      </c>
    </row>
    <row r="67" spans="1:9">
      <c r="A67" s="66" t="s">
        <v>175</v>
      </c>
      <c r="B67" s="67" t="s">
        <v>268</v>
      </c>
      <c r="C67" s="68">
        <v>674.92</v>
      </c>
      <c r="D67" s="68">
        <v>674.92</v>
      </c>
      <c r="E67" s="68">
        <v>0</v>
      </c>
      <c r="F67" s="68">
        <v>4209.05</v>
      </c>
      <c r="G67" s="68">
        <v>4209.05</v>
      </c>
      <c r="H67" s="68">
        <v>0</v>
      </c>
      <c r="I67" s="70">
        <f t="shared" si="0"/>
        <v>4883.97</v>
      </c>
    </row>
    <row r="68" spans="1:9">
      <c r="A68" s="62" t="s">
        <v>177</v>
      </c>
      <c r="B68" s="63" t="s">
        <v>176</v>
      </c>
      <c r="C68" s="64">
        <v>56711.72</v>
      </c>
      <c r="D68" s="64">
        <v>12695.43</v>
      </c>
      <c r="E68" s="64">
        <v>44016.29</v>
      </c>
      <c r="F68" s="64">
        <v>68039.7</v>
      </c>
      <c r="G68" s="64">
        <v>68039.7</v>
      </c>
      <c r="H68" s="64">
        <v>0</v>
      </c>
      <c r="I68" s="70">
        <f t="shared" si="0"/>
        <v>124751.42</v>
      </c>
    </row>
    <row r="69" spans="1:9">
      <c r="A69" s="66" t="s">
        <v>180</v>
      </c>
      <c r="B69" s="67" t="s">
        <v>267</v>
      </c>
      <c r="C69" s="68">
        <v>12056.45</v>
      </c>
      <c r="D69" s="68">
        <v>0</v>
      </c>
      <c r="E69" s="68">
        <v>12056.45</v>
      </c>
      <c r="F69" s="68">
        <v>0</v>
      </c>
      <c r="G69" s="68">
        <v>0</v>
      </c>
      <c r="H69" s="68">
        <v>0</v>
      </c>
      <c r="I69" s="70">
        <f t="shared" ref="I69:I85" si="1">C69+F69</f>
        <v>12056.45</v>
      </c>
    </row>
    <row r="70" spans="1:9">
      <c r="A70" s="62" t="s">
        <v>184</v>
      </c>
      <c r="B70" s="63" t="s">
        <v>183</v>
      </c>
      <c r="C70" s="64">
        <v>40674.660000000003</v>
      </c>
      <c r="D70" s="64">
        <v>0</v>
      </c>
      <c r="E70" s="64">
        <v>40674.660000000003</v>
      </c>
      <c r="F70" s="64">
        <v>13465.33</v>
      </c>
      <c r="G70" s="64">
        <v>13465.33</v>
      </c>
      <c r="H70" s="64">
        <v>0</v>
      </c>
      <c r="I70" s="70">
        <f t="shared" si="1"/>
        <v>54139.990000000005</v>
      </c>
    </row>
    <row r="71" spans="1:9">
      <c r="A71" s="66" t="s">
        <v>186</v>
      </c>
      <c r="B71" s="67" t="s">
        <v>185</v>
      </c>
      <c r="C71" s="68">
        <v>4336.13</v>
      </c>
      <c r="D71" s="68">
        <v>4336.13</v>
      </c>
      <c r="E71" s="68">
        <v>0</v>
      </c>
      <c r="F71" s="68">
        <v>37074.120000000003</v>
      </c>
      <c r="G71" s="68">
        <v>37074.120000000003</v>
      </c>
      <c r="H71" s="68">
        <v>0</v>
      </c>
      <c r="I71" s="70">
        <f t="shared" si="1"/>
        <v>41410.25</v>
      </c>
    </row>
    <row r="72" spans="1:9">
      <c r="A72" s="62" t="s">
        <v>190</v>
      </c>
      <c r="B72" s="63" t="s">
        <v>189</v>
      </c>
      <c r="C72" s="64">
        <v>0.01</v>
      </c>
      <c r="D72" s="64">
        <v>0</v>
      </c>
      <c r="E72" s="64">
        <v>0.01</v>
      </c>
      <c r="F72" s="64">
        <v>0</v>
      </c>
      <c r="G72" s="64">
        <v>0</v>
      </c>
      <c r="H72" s="64">
        <v>0</v>
      </c>
      <c r="I72" s="70">
        <f t="shared" si="1"/>
        <v>0.01</v>
      </c>
    </row>
    <row r="73" spans="1:9">
      <c r="A73" s="66" t="s">
        <v>193</v>
      </c>
      <c r="B73" s="67" t="s">
        <v>192</v>
      </c>
      <c r="C73" s="68">
        <v>3735.75</v>
      </c>
      <c r="D73" s="68">
        <v>150.62</v>
      </c>
      <c r="E73" s="68">
        <v>3585.13</v>
      </c>
      <c r="F73" s="68">
        <v>34421.42</v>
      </c>
      <c r="G73" s="68">
        <v>34421.42</v>
      </c>
      <c r="H73" s="68">
        <v>0</v>
      </c>
      <c r="I73" s="70">
        <f t="shared" si="1"/>
        <v>38157.17</v>
      </c>
    </row>
    <row r="74" spans="1:9">
      <c r="A74" s="62" t="s">
        <v>201</v>
      </c>
      <c r="B74" s="63" t="s">
        <v>259</v>
      </c>
      <c r="C74" s="64">
        <v>1479.17</v>
      </c>
      <c r="D74" s="64">
        <v>1479.17</v>
      </c>
      <c r="E74" s="64">
        <v>0</v>
      </c>
      <c r="F74" s="64">
        <v>23190.89</v>
      </c>
      <c r="G74" s="64">
        <v>23190.89</v>
      </c>
      <c r="H74" s="64">
        <v>0</v>
      </c>
      <c r="I74" s="70">
        <f t="shared" si="1"/>
        <v>24670.059999999998</v>
      </c>
    </row>
    <row r="75" spans="1:9">
      <c r="A75" s="66" t="s">
        <v>203</v>
      </c>
      <c r="B75" s="67" t="s">
        <v>202</v>
      </c>
      <c r="C75" s="68">
        <v>5499.73</v>
      </c>
      <c r="D75" s="68">
        <v>5499.73</v>
      </c>
      <c r="E75" s="68">
        <v>0</v>
      </c>
      <c r="F75" s="68">
        <v>18239.68</v>
      </c>
      <c r="G75" s="68">
        <v>18239.68</v>
      </c>
      <c r="H75" s="68">
        <v>0</v>
      </c>
      <c r="I75" s="70">
        <f t="shared" si="1"/>
        <v>23739.41</v>
      </c>
    </row>
    <row r="76" spans="1:9">
      <c r="A76" s="62" t="s">
        <v>204</v>
      </c>
      <c r="B76" s="63" t="s">
        <v>258</v>
      </c>
      <c r="C76" s="64">
        <v>21172.560000000001</v>
      </c>
      <c r="D76" s="64">
        <v>2375</v>
      </c>
      <c r="E76" s="64">
        <v>18797.560000000001</v>
      </c>
      <c r="F76" s="64">
        <v>42281.72</v>
      </c>
      <c r="G76" s="64">
        <v>42281.72</v>
      </c>
      <c r="H76" s="64">
        <v>0</v>
      </c>
      <c r="I76" s="70">
        <f t="shared" si="1"/>
        <v>63454.28</v>
      </c>
    </row>
    <row r="77" spans="1:9">
      <c r="A77" s="66" t="s">
        <v>208</v>
      </c>
      <c r="B77" s="67" t="s">
        <v>207</v>
      </c>
      <c r="C77" s="68">
        <v>18993.18</v>
      </c>
      <c r="D77" s="68">
        <v>6263.13</v>
      </c>
      <c r="E77" s="68">
        <v>12730.05</v>
      </c>
      <c r="F77" s="68">
        <v>12721.84</v>
      </c>
      <c r="G77" s="68">
        <v>12721.84</v>
      </c>
      <c r="H77" s="68">
        <v>0</v>
      </c>
      <c r="I77" s="70">
        <f t="shared" si="1"/>
        <v>31715.02</v>
      </c>
    </row>
    <row r="78" spans="1:9">
      <c r="A78" s="62" t="s">
        <v>210</v>
      </c>
      <c r="B78" s="63" t="s">
        <v>209</v>
      </c>
      <c r="C78" s="64">
        <v>54198.01</v>
      </c>
      <c r="D78" s="64">
        <v>13494.75</v>
      </c>
      <c r="E78" s="64">
        <v>40703.26</v>
      </c>
      <c r="F78" s="64">
        <v>25212.69</v>
      </c>
      <c r="G78" s="64">
        <v>25212.69</v>
      </c>
      <c r="H78" s="64">
        <v>0</v>
      </c>
      <c r="I78" s="70">
        <f t="shared" si="1"/>
        <v>79410.7</v>
      </c>
    </row>
    <row r="79" spans="1:9">
      <c r="A79" s="66" t="s">
        <v>212</v>
      </c>
      <c r="B79" s="67" t="s">
        <v>211</v>
      </c>
      <c r="C79" s="68">
        <v>92.71</v>
      </c>
      <c r="D79" s="68">
        <v>0</v>
      </c>
      <c r="E79" s="68">
        <v>92.71</v>
      </c>
      <c r="F79" s="68">
        <v>13791.35</v>
      </c>
      <c r="G79" s="68">
        <v>13791.35</v>
      </c>
      <c r="H79" s="68">
        <v>0</v>
      </c>
      <c r="I79" s="70">
        <f t="shared" si="1"/>
        <v>13884.06</v>
      </c>
    </row>
    <row r="80" spans="1:9">
      <c r="A80" s="62" t="s">
        <v>214</v>
      </c>
      <c r="B80" s="63" t="s">
        <v>213</v>
      </c>
      <c r="C80" s="64">
        <v>65951.58</v>
      </c>
      <c r="D80" s="64">
        <v>27021.58</v>
      </c>
      <c r="E80" s="64">
        <v>38930</v>
      </c>
      <c r="F80" s="64">
        <v>55469.27</v>
      </c>
      <c r="G80" s="64">
        <v>55469.27</v>
      </c>
      <c r="H80" s="64">
        <v>0</v>
      </c>
      <c r="I80" s="70">
        <f t="shared" si="1"/>
        <v>121420.85</v>
      </c>
    </row>
    <row r="81" spans="1:9">
      <c r="A81" s="66" t="s">
        <v>218</v>
      </c>
      <c r="B81" s="67" t="s">
        <v>217</v>
      </c>
      <c r="C81" s="68">
        <v>6055.11</v>
      </c>
      <c r="D81" s="68">
        <v>767.3</v>
      </c>
      <c r="E81" s="68">
        <v>5287.81</v>
      </c>
      <c r="F81" s="68">
        <v>35398.589999999997</v>
      </c>
      <c r="G81" s="68">
        <v>35398.589999999997</v>
      </c>
      <c r="H81" s="68">
        <v>0</v>
      </c>
      <c r="I81" s="70">
        <f t="shared" si="1"/>
        <v>41453.699999999997</v>
      </c>
    </row>
    <row r="82" spans="1:9">
      <c r="A82" s="62" t="s">
        <v>220</v>
      </c>
      <c r="B82" s="63" t="s">
        <v>219</v>
      </c>
      <c r="C82" s="64">
        <v>8025.61</v>
      </c>
      <c r="D82" s="64">
        <v>8025.61</v>
      </c>
      <c r="E82" s="64">
        <v>0</v>
      </c>
      <c r="F82" s="64">
        <v>70296.490000000005</v>
      </c>
      <c r="G82" s="64">
        <v>70296.490000000005</v>
      </c>
      <c r="H82" s="64">
        <v>0</v>
      </c>
      <c r="I82" s="70">
        <f t="shared" si="1"/>
        <v>78322.100000000006</v>
      </c>
    </row>
    <row r="83" spans="1:9">
      <c r="A83" s="66" t="s">
        <v>221</v>
      </c>
      <c r="B83" s="67" t="s">
        <v>257</v>
      </c>
      <c r="C83" s="68">
        <v>16731.64</v>
      </c>
      <c r="D83" s="68">
        <v>0</v>
      </c>
      <c r="E83" s="68">
        <v>16731.64</v>
      </c>
      <c r="F83" s="68">
        <v>0</v>
      </c>
      <c r="G83" s="68">
        <v>0</v>
      </c>
      <c r="H83" s="68">
        <v>0</v>
      </c>
      <c r="I83" s="70">
        <f t="shared" si="1"/>
        <v>16731.64</v>
      </c>
    </row>
    <row r="84" spans="1:9">
      <c r="A84" s="62" t="s">
        <v>223</v>
      </c>
      <c r="B84" s="63" t="s">
        <v>222</v>
      </c>
      <c r="C84" s="64">
        <v>4515.49</v>
      </c>
      <c r="D84" s="64">
        <v>4515.49</v>
      </c>
      <c r="E84" s="64">
        <v>0</v>
      </c>
      <c r="F84" s="64">
        <v>70080.31</v>
      </c>
      <c r="G84" s="64">
        <v>70080.31</v>
      </c>
      <c r="H84" s="64">
        <v>0</v>
      </c>
      <c r="I84" s="70">
        <f t="shared" si="1"/>
        <v>74595.8</v>
      </c>
    </row>
    <row r="85" spans="1:9">
      <c r="A85" s="71" t="s">
        <v>255</v>
      </c>
      <c r="B85" s="58"/>
      <c r="C85" s="68">
        <v>1935992.85</v>
      </c>
      <c r="D85" s="68">
        <v>585135.16</v>
      </c>
      <c r="E85" s="68">
        <v>1350857.69</v>
      </c>
      <c r="F85" s="68">
        <v>2234442.56</v>
      </c>
      <c r="G85" s="68">
        <v>2234442.56</v>
      </c>
      <c r="H85" s="68">
        <v>0</v>
      </c>
      <c r="I85" s="70">
        <f t="shared" si="1"/>
        <v>4170435.41</v>
      </c>
    </row>
  </sheetData>
  <mergeCells count="6">
    <mergeCell ref="A85:B85"/>
    <mergeCell ref="A2:A3"/>
    <mergeCell ref="B2:B3"/>
    <mergeCell ref="C2:E2"/>
    <mergeCell ref="A1:J1"/>
    <mergeCell ref="F2:H2"/>
  </mergeCells>
  <pageMargins left="1" right="1" top="1" bottom="1.45" header="1" footer="1"/>
  <pageSetup orientation="landscape" horizontalDpi="300" verticalDpi="300"/>
  <headerFooter alignWithMargins="0">
    <oddFooter>&amp;L&amp;"Arial,Regular"&amp;10 11/6/2020 4:47:11 PM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5BB04-C534-4F8C-A2E7-13A7F2B8B94A}">
  <dimension ref="A1:J28"/>
  <sheetViews>
    <sheetView topLeftCell="A25" workbookViewId="0">
      <selection sqref="A1:XFD1048576"/>
    </sheetView>
  </sheetViews>
  <sheetFormatPr defaultRowHeight="15"/>
  <cols>
    <col min="1" max="1" width="13.7109375" style="54" customWidth="1"/>
    <col min="2" max="2" width="20.85546875" style="54" customWidth="1"/>
    <col min="3" max="3" width="16.7109375" style="54" customWidth="1"/>
    <col min="4" max="5" width="17.42578125" style="54" customWidth="1"/>
    <col min="6" max="6" width="16.7109375" style="54" customWidth="1"/>
    <col min="7" max="8" width="17.42578125" style="54" customWidth="1"/>
    <col min="9" max="9" width="19.85546875" style="54" customWidth="1"/>
    <col min="10" max="10" width="8.7109375" style="54" customWidth="1"/>
    <col min="11" max="16384" width="9.140625" style="54"/>
  </cols>
  <sheetData>
    <row r="1" spans="1:10" ht="28.9" customHeight="1">
      <c r="A1" s="52" t="s">
        <v>368</v>
      </c>
      <c r="B1" s="53"/>
      <c r="C1" s="53"/>
      <c r="D1" s="53"/>
      <c r="E1" s="53"/>
      <c r="F1" s="53"/>
      <c r="G1" s="53"/>
      <c r="H1" s="53"/>
      <c r="I1" s="53"/>
      <c r="J1" s="53"/>
    </row>
    <row r="2" spans="1:10">
      <c r="A2" s="55" t="s">
        <v>323</v>
      </c>
      <c r="B2" s="56" t="s">
        <v>322</v>
      </c>
      <c r="C2" s="55" t="s">
        <v>369</v>
      </c>
      <c r="D2" s="57"/>
      <c r="E2" s="58"/>
      <c r="F2" s="55" t="s">
        <v>370</v>
      </c>
      <c r="G2" s="57"/>
      <c r="H2" s="58"/>
    </row>
    <row r="3" spans="1:10">
      <c r="A3" s="59"/>
      <c r="B3" s="59"/>
      <c r="C3" s="60" t="s">
        <v>321</v>
      </c>
      <c r="D3" s="60" t="s">
        <v>320</v>
      </c>
      <c r="E3" s="60" t="s">
        <v>319</v>
      </c>
      <c r="F3" s="60" t="s">
        <v>321</v>
      </c>
      <c r="G3" s="60" t="s">
        <v>320</v>
      </c>
      <c r="H3" s="60" t="s">
        <v>319</v>
      </c>
      <c r="I3" s="60" t="s">
        <v>321</v>
      </c>
    </row>
    <row r="4" spans="1:10">
      <c r="A4" s="62" t="s">
        <v>7</v>
      </c>
      <c r="B4" s="63" t="s">
        <v>6</v>
      </c>
      <c r="C4" s="64">
        <v>23872.48</v>
      </c>
      <c r="D4" s="64">
        <v>0</v>
      </c>
      <c r="E4" s="64">
        <v>23872.48</v>
      </c>
      <c r="F4" s="64">
        <v>4127.5200000000004</v>
      </c>
      <c r="G4" s="64">
        <v>4127.5200000000004</v>
      </c>
      <c r="H4" s="64">
        <v>0</v>
      </c>
      <c r="I4" s="70">
        <f>C4+F4</f>
        <v>28000</v>
      </c>
    </row>
    <row r="5" spans="1:10">
      <c r="A5" s="66" t="s">
        <v>18</v>
      </c>
      <c r="B5" s="67" t="s">
        <v>307</v>
      </c>
      <c r="C5" s="68">
        <v>4486.82</v>
      </c>
      <c r="D5" s="68">
        <v>0</v>
      </c>
      <c r="E5" s="68">
        <v>4486.82</v>
      </c>
      <c r="F5" s="68">
        <v>25513.18</v>
      </c>
      <c r="G5" s="68">
        <v>25513.18</v>
      </c>
      <c r="H5" s="68">
        <v>0</v>
      </c>
      <c r="I5" s="70">
        <f t="shared" ref="I5:I28" si="0">C5+F5</f>
        <v>30000</v>
      </c>
    </row>
    <row r="6" spans="1:10">
      <c r="A6" s="62" t="s">
        <v>24</v>
      </c>
      <c r="B6" s="63" t="s">
        <v>23</v>
      </c>
      <c r="C6" s="64">
        <v>10979.81</v>
      </c>
      <c r="D6" s="64">
        <v>1382.17</v>
      </c>
      <c r="E6" s="64">
        <v>9597.64</v>
      </c>
      <c r="F6" s="64">
        <v>12020.19</v>
      </c>
      <c r="G6" s="64">
        <v>12020.19</v>
      </c>
      <c r="H6" s="64">
        <v>0</v>
      </c>
      <c r="I6" s="70">
        <f t="shared" si="0"/>
        <v>23000</v>
      </c>
    </row>
    <row r="7" spans="1:10">
      <c r="A7" s="66" t="s">
        <v>38</v>
      </c>
      <c r="B7" s="67" t="s">
        <v>37</v>
      </c>
      <c r="C7" s="68">
        <v>1442.49</v>
      </c>
      <c r="D7" s="68">
        <v>611.01</v>
      </c>
      <c r="E7" s="68">
        <v>831.48</v>
      </c>
      <c r="F7" s="68">
        <v>28557.51</v>
      </c>
      <c r="G7" s="68">
        <v>28557.51</v>
      </c>
      <c r="H7" s="68">
        <v>0</v>
      </c>
      <c r="I7" s="70">
        <f t="shared" si="0"/>
        <v>30000</v>
      </c>
    </row>
    <row r="8" spans="1:10">
      <c r="A8" s="62" t="s">
        <v>39</v>
      </c>
      <c r="B8" s="63" t="s">
        <v>252</v>
      </c>
      <c r="C8" s="64">
        <v>0</v>
      </c>
      <c r="D8" s="64">
        <v>0</v>
      </c>
      <c r="E8" s="64">
        <v>0</v>
      </c>
      <c r="F8" s="64">
        <v>300000</v>
      </c>
      <c r="G8" s="64">
        <v>122302.7</v>
      </c>
      <c r="H8" s="64">
        <v>177697.3</v>
      </c>
      <c r="I8" s="70">
        <f t="shared" si="0"/>
        <v>300000</v>
      </c>
    </row>
    <row r="9" spans="1:10" ht="25.5">
      <c r="A9" s="66" t="s">
        <v>53</v>
      </c>
      <c r="B9" s="67" t="s">
        <v>294</v>
      </c>
      <c r="C9" s="68">
        <v>20466.29</v>
      </c>
      <c r="D9" s="68">
        <v>3447.28</v>
      </c>
      <c r="E9" s="68">
        <v>17019.009999999998</v>
      </c>
      <c r="F9" s="68">
        <v>5533.71</v>
      </c>
      <c r="G9" s="68">
        <v>5533.71</v>
      </c>
      <c r="H9" s="68">
        <v>0</v>
      </c>
      <c r="I9" s="70">
        <f t="shared" si="0"/>
        <v>26000</v>
      </c>
    </row>
    <row r="10" spans="1:10">
      <c r="A10" s="62" t="s">
        <v>72</v>
      </c>
      <c r="B10" s="63" t="s">
        <v>71</v>
      </c>
      <c r="C10" s="64">
        <v>3437.98</v>
      </c>
      <c r="D10" s="64">
        <v>3437.98</v>
      </c>
      <c r="E10" s="64">
        <v>0</v>
      </c>
      <c r="F10" s="64">
        <v>66562.02</v>
      </c>
      <c r="G10" s="64">
        <v>66562.02</v>
      </c>
      <c r="H10" s="64">
        <v>0</v>
      </c>
      <c r="I10" s="70">
        <f t="shared" si="0"/>
        <v>70000</v>
      </c>
    </row>
    <row r="11" spans="1:10">
      <c r="A11" s="66" t="s">
        <v>74</v>
      </c>
      <c r="B11" s="67" t="s">
        <v>73</v>
      </c>
      <c r="C11" s="68">
        <v>61529.16</v>
      </c>
      <c r="D11" s="68">
        <v>0</v>
      </c>
      <c r="E11" s="68">
        <v>61529.16</v>
      </c>
      <c r="F11" s="68">
        <v>38470.839999999997</v>
      </c>
      <c r="G11" s="68">
        <v>38470.839999999997</v>
      </c>
      <c r="H11" s="68">
        <v>0</v>
      </c>
      <c r="I11" s="70">
        <f t="shared" si="0"/>
        <v>100000</v>
      </c>
    </row>
    <row r="12" spans="1:10">
      <c r="A12" s="62" t="s">
        <v>82</v>
      </c>
      <c r="B12" s="63" t="s">
        <v>81</v>
      </c>
      <c r="C12" s="64">
        <v>4951.96</v>
      </c>
      <c r="D12" s="64">
        <v>0</v>
      </c>
      <c r="E12" s="64">
        <v>4951.96</v>
      </c>
      <c r="F12" s="64">
        <v>14048.04</v>
      </c>
      <c r="G12" s="64">
        <v>14048.04</v>
      </c>
      <c r="H12" s="64">
        <v>0</v>
      </c>
      <c r="I12" s="70">
        <f t="shared" si="0"/>
        <v>19000</v>
      </c>
    </row>
    <row r="13" spans="1:10" ht="25.5">
      <c r="A13" s="66" t="s">
        <v>100</v>
      </c>
      <c r="B13" s="67" t="s">
        <v>285</v>
      </c>
      <c r="C13" s="68">
        <v>9925.98</v>
      </c>
      <c r="D13" s="68">
        <v>0</v>
      </c>
      <c r="E13" s="68">
        <v>9925.98</v>
      </c>
      <c r="F13" s="68">
        <v>16074.02</v>
      </c>
      <c r="G13" s="68">
        <v>16074.02</v>
      </c>
      <c r="H13" s="68">
        <v>0</v>
      </c>
      <c r="I13" s="70">
        <f t="shared" si="0"/>
        <v>26000</v>
      </c>
    </row>
    <row r="14" spans="1:10">
      <c r="A14" s="62" t="s">
        <v>106</v>
      </c>
      <c r="B14" s="63" t="s">
        <v>105</v>
      </c>
      <c r="C14" s="64">
        <v>0</v>
      </c>
      <c r="D14" s="64">
        <v>0</v>
      </c>
      <c r="E14" s="64">
        <v>0</v>
      </c>
      <c r="F14" s="64">
        <v>70000</v>
      </c>
      <c r="G14" s="64">
        <v>70000</v>
      </c>
      <c r="H14" s="64">
        <v>0</v>
      </c>
      <c r="I14" s="70">
        <f t="shared" si="0"/>
        <v>70000</v>
      </c>
    </row>
    <row r="15" spans="1:10">
      <c r="A15" s="66" t="s">
        <v>109</v>
      </c>
      <c r="B15" s="67" t="s">
        <v>284</v>
      </c>
      <c r="C15" s="68">
        <v>12676.24</v>
      </c>
      <c r="D15" s="68">
        <v>2011.25</v>
      </c>
      <c r="E15" s="68">
        <v>10664.99</v>
      </c>
      <c r="F15" s="68">
        <v>37323.760000000002</v>
      </c>
      <c r="G15" s="68">
        <v>37323.760000000002</v>
      </c>
      <c r="H15" s="68">
        <v>0</v>
      </c>
      <c r="I15" s="70">
        <f t="shared" si="0"/>
        <v>50000</v>
      </c>
    </row>
    <row r="16" spans="1:10">
      <c r="A16" s="62" t="s">
        <v>111</v>
      </c>
      <c r="B16" s="63" t="s">
        <v>110</v>
      </c>
      <c r="C16" s="64">
        <v>0</v>
      </c>
      <c r="D16" s="64">
        <v>0</v>
      </c>
      <c r="E16" s="64">
        <v>0</v>
      </c>
      <c r="F16" s="64">
        <v>63000</v>
      </c>
      <c r="G16" s="64">
        <v>63000</v>
      </c>
      <c r="H16" s="64">
        <v>0</v>
      </c>
      <c r="I16" s="70">
        <f t="shared" si="0"/>
        <v>63000</v>
      </c>
    </row>
    <row r="17" spans="1:9">
      <c r="A17" s="66" t="s">
        <v>131</v>
      </c>
      <c r="B17" s="67" t="s">
        <v>130</v>
      </c>
      <c r="C17" s="68">
        <v>36641.82</v>
      </c>
      <c r="D17" s="68">
        <v>1273.6199999999999</v>
      </c>
      <c r="E17" s="68">
        <v>35368.199999999997</v>
      </c>
      <c r="F17" s="68">
        <v>13358.18</v>
      </c>
      <c r="G17" s="68">
        <v>13358.18</v>
      </c>
      <c r="H17" s="68">
        <v>0</v>
      </c>
      <c r="I17" s="70">
        <f t="shared" si="0"/>
        <v>50000</v>
      </c>
    </row>
    <row r="18" spans="1:9">
      <c r="A18" s="62" t="s">
        <v>151</v>
      </c>
      <c r="B18" s="63" t="s">
        <v>253</v>
      </c>
      <c r="C18" s="64">
        <v>24791.16</v>
      </c>
      <c r="D18" s="64">
        <v>18443.41</v>
      </c>
      <c r="E18" s="64">
        <v>6347.75</v>
      </c>
      <c r="F18" s="64">
        <v>78352.84</v>
      </c>
      <c r="G18" s="64">
        <v>78352.84</v>
      </c>
      <c r="H18" s="64">
        <v>0</v>
      </c>
      <c r="I18" s="70">
        <f t="shared" si="0"/>
        <v>103144</v>
      </c>
    </row>
    <row r="19" spans="1:9">
      <c r="A19" s="66" t="s">
        <v>172</v>
      </c>
      <c r="B19" s="67" t="s">
        <v>171</v>
      </c>
      <c r="C19" s="68">
        <v>10064.6</v>
      </c>
      <c r="D19" s="68">
        <v>10064.6</v>
      </c>
      <c r="E19" s="68">
        <v>0</v>
      </c>
      <c r="F19" s="68">
        <v>57935.4</v>
      </c>
      <c r="G19" s="68">
        <v>57935.4</v>
      </c>
      <c r="H19" s="68">
        <v>0</v>
      </c>
      <c r="I19" s="70">
        <f t="shared" si="0"/>
        <v>68000</v>
      </c>
    </row>
    <row r="20" spans="1:9">
      <c r="A20" s="62" t="s">
        <v>174</v>
      </c>
      <c r="B20" s="63" t="s">
        <v>173</v>
      </c>
      <c r="C20" s="64">
        <v>13311.48</v>
      </c>
      <c r="D20" s="64">
        <v>1927.21</v>
      </c>
      <c r="E20" s="64">
        <v>11384.27</v>
      </c>
      <c r="F20" s="64">
        <v>16688.52</v>
      </c>
      <c r="G20" s="64">
        <v>16688.52</v>
      </c>
      <c r="H20" s="64">
        <v>0</v>
      </c>
      <c r="I20" s="70">
        <f t="shared" si="0"/>
        <v>30000</v>
      </c>
    </row>
    <row r="21" spans="1:9">
      <c r="A21" s="66" t="s">
        <v>179</v>
      </c>
      <c r="B21" s="67" t="s">
        <v>178</v>
      </c>
      <c r="C21" s="68">
        <v>20231.169999999998</v>
      </c>
      <c r="D21" s="68">
        <v>15839.48</v>
      </c>
      <c r="E21" s="68">
        <v>4391.6899999999996</v>
      </c>
      <c r="F21" s="68">
        <v>29768.83</v>
      </c>
      <c r="G21" s="68">
        <v>29768.83</v>
      </c>
      <c r="H21" s="68">
        <v>0</v>
      </c>
      <c r="I21" s="70">
        <f t="shared" si="0"/>
        <v>50000</v>
      </c>
    </row>
    <row r="22" spans="1:9">
      <c r="A22" s="62" t="s">
        <v>182</v>
      </c>
      <c r="B22" s="63" t="s">
        <v>181</v>
      </c>
      <c r="C22" s="64">
        <v>14306.95</v>
      </c>
      <c r="D22" s="64">
        <v>9139.82</v>
      </c>
      <c r="E22" s="64">
        <v>5167.13</v>
      </c>
      <c r="F22" s="64">
        <v>175693.05</v>
      </c>
      <c r="G22" s="64">
        <v>175693.05</v>
      </c>
      <c r="H22" s="64">
        <v>0</v>
      </c>
      <c r="I22" s="70">
        <f t="shared" si="0"/>
        <v>190000</v>
      </c>
    </row>
    <row r="23" spans="1:9">
      <c r="A23" s="66" t="s">
        <v>266</v>
      </c>
      <c r="B23" s="67" t="s">
        <v>248</v>
      </c>
      <c r="C23" s="68">
        <v>2295.42</v>
      </c>
      <c r="D23" s="68">
        <v>2295.42</v>
      </c>
      <c r="E23" s="68">
        <v>0</v>
      </c>
      <c r="F23" s="68">
        <v>104704.58</v>
      </c>
      <c r="G23" s="68">
        <v>104704.58</v>
      </c>
      <c r="H23" s="68">
        <v>0</v>
      </c>
      <c r="I23" s="70">
        <f t="shared" si="0"/>
        <v>107000</v>
      </c>
    </row>
    <row r="24" spans="1:9">
      <c r="A24" s="62" t="s">
        <v>195</v>
      </c>
      <c r="B24" s="63" t="s">
        <v>194</v>
      </c>
      <c r="C24" s="64">
        <v>30278.03</v>
      </c>
      <c r="D24" s="64">
        <v>3286.71</v>
      </c>
      <c r="E24" s="64">
        <v>26991.32</v>
      </c>
      <c r="F24" s="64">
        <v>19721.97</v>
      </c>
      <c r="G24" s="64">
        <v>19721.97</v>
      </c>
      <c r="H24" s="64">
        <v>0</v>
      </c>
      <c r="I24" s="70">
        <f t="shared" si="0"/>
        <v>50000</v>
      </c>
    </row>
    <row r="25" spans="1:9">
      <c r="A25" s="66" t="s">
        <v>197</v>
      </c>
      <c r="B25" s="67" t="s">
        <v>196</v>
      </c>
      <c r="C25" s="68">
        <v>15331.08</v>
      </c>
      <c r="D25" s="68">
        <v>14860.4</v>
      </c>
      <c r="E25" s="68">
        <v>470.68</v>
      </c>
      <c r="F25" s="68">
        <v>47668.92</v>
      </c>
      <c r="G25" s="68">
        <v>47668.92</v>
      </c>
      <c r="H25" s="68">
        <v>0</v>
      </c>
      <c r="I25" s="70">
        <f t="shared" si="0"/>
        <v>63000</v>
      </c>
    </row>
    <row r="26" spans="1:9">
      <c r="A26" s="62" t="s">
        <v>214</v>
      </c>
      <c r="B26" s="63" t="s">
        <v>213</v>
      </c>
      <c r="C26" s="64">
        <v>20155.23</v>
      </c>
      <c r="D26" s="64">
        <v>0</v>
      </c>
      <c r="E26" s="64">
        <v>20155.23</v>
      </c>
      <c r="F26" s="64">
        <v>9844.77</v>
      </c>
      <c r="G26" s="64">
        <v>9844.77</v>
      </c>
      <c r="H26" s="64">
        <v>0</v>
      </c>
      <c r="I26" s="70">
        <f t="shared" si="0"/>
        <v>30000</v>
      </c>
    </row>
    <row r="27" spans="1:9">
      <c r="A27" s="66" t="s">
        <v>227</v>
      </c>
      <c r="B27" s="67" t="s">
        <v>226</v>
      </c>
      <c r="C27" s="68">
        <v>13724.91</v>
      </c>
      <c r="D27" s="68">
        <v>13724.91</v>
      </c>
      <c r="E27" s="68">
        <v>0</v>
      </c>
      <c r="F27" s="68">
        <v>97454.09</v>
      </c>
      <c r="G27" s="68">
        <v>97454.09</v>
      </c>
      <c r="H27" s="68">
        <v>0</v>
      </c>
      <c r="I27" s="70">
        <f t="shared" si="0"/>
        <v>111179</v>
      </c>
    </row>
    <row r="28" spans="1:9">
      <c r="A28" s="69" t="s">
        <v>255</v>
      </c>
      <c r="B28" s="58"/>
      <c r="C28" s="64">
        <v>354901.06</v>
      </c>
      <c r="D28" s="64">
        <v>101745.27</v>
      </c>
      <c r="E28" s="64">
        <v>253155.79</v>
      </c>
      <c r="F28" s="64">
        <v>1332421.94</v>
      </c>
      <c r="G28" s="64">
        <v>1154724.6399999999</v>
      </c>
      <c r="H28" s="64">
        <v>177697.3</v>
      </c>
      <c r="I28" s="70">
        <f t="shared" si="0"/>
        <v>1687323</v>
      </c>
    </row>
  </sheetData>
  <mergeCells count="6">
    <mergeCell ref="A2:A3"/>
    <mergeCell ref="B2:B3"/>
    <mergeCell ref="C2:E2"/>
    <mergeCell ref="A28:B28"/>
    <mergeCell ref="A1:J1"/>
    <mergeCell ref="F2:H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16D40-0BDC-481F-AB03-495DF2D14D43}">
  <dimension ref="A1:I153"/>
  <sheetViews>
    <sheetView showGridLines="0" topLeftCell="C58" workbookViewId="0">
      <selection activeCell="I4" sqref="I4"/>
    </sheetView>
  </sheetViews>
  <sheetFormatPr defaultRowHeight="15"/>
  <cols>
    <col min="1" max="1" width="13.7109375" style="33" customWidth="1"/>
    <col min="2" max="2" width="20.85546875" style="33" customWidth="1"/>
    <col min="3" max="3" width="16.7109375" style="33" customWidth="1"/>
    <col min="4" max="5" width="17.42578125" style="33" customWidth="1"/>
    <col min="6" max="6" width="16.7109375" style="33" customWidth="1"/>
    <col min="7" max="8" width="17.42578125" style="33" customWidth="1"/>
    <col min="9" max="9" width="25.28515625" style="33" customWidth="1"/>
    <col min="10" max="16384" width="9.140625" style="33"/>
  </cols>
  <sheetData>
    <row r="1" spans="1:9" ht="28.9" customHeight="1">
      <c r="A1" s="46" t="s">
        <v>337</v>
      </c>
      <c r="B1" s="47"/>
      <c r="C1" s="47"/>
      <c r="D1" s="47"/>
      <c r="E1" s="47"/>
      <c r="F1" s="47"/>
      <c r="G1" s="47"/>
      <c r="H1" s="47"/>
      <c r="I1" s="47"/>
    </row>
    <row r="2" spans="1:9">
      <c r="A2" s="48" t="s">
        <v>323</v>
      </c>
      <c r="B2" s="50" t="s">
        <v>322</v>
      </c>
      <c r="C2" s="48" t="s">
        <v>336</v>
      </c>
      <c r="D2" s="51"/>
      <c r="E2" s="45"/>
      <c r="F2" s="48" t="s">
        <v>335</v>
      </c>
      <c r="G2" s="51"/>
      <c r="H2" s="45"/>
    </row>
    <row r="3" spans="1:9">
      <c r="A3" s="49"/>
      <c r="B3" s="49"/>
      <c r="C3" s="41" t="s">
        <v>321</v>
      </c>
      <c r="D3" s="41" t="s">
        <v>320</v>
      </c>
      <c r="E3" s="41" t="s">
        <v>319</v>
      </c>
      <c r="F3" s="41" t="s">
        <v>321</v>
      </c>
      <c r="G3" s="41" t="s">
        <v>320</v>
      </c>
      <c r="H3" s="41" t="s">
        <v>319</v>
      </c>
    </row>
    <row r="4" spans="1:9" ht="25.5">
      <c r="A4" s="40" t="s">
        <v>318</v>
      </c>
      <c r="B4" s="39" t="s">
        <v>0</v>
      </c>
      <c r="C4" s="35">
        <v>370294.42</v>
      </c>
      <c r="D4" s="35">
        <v>0</v>
      </c>
      <c r="E4" s="35">
        <v>370294.42</v>
      </c>
      <c r="F4" s="35">
        <v>2116865.58</v>
      </c>
      <c r="G4" s="35">
        <v>1918164.31</v>
      </c>
      <c r="H4" s="35">
        <v>198701.27</v>
      </c>
      <c r="I4" s="34">
        <f t="shared" ref="I4:I35" si="0">SUM(C4+F4)</f>
        <v>2487160</v>
      </c>
    </row>
    <row r="5" spans="1:9">
      <c r="A5" s="38" t="s">
        <v>1</v>
      </c>
      <c r="B5" s="37" t="s">
        <v>317</v>
      </c>
      <c r="C5" s="36">
        <v>0</v>
      </c>
      <c r="D5" s="36">
        <v>0</v>
      </c>
      <c r="E5" s="36">
        <v>0</v>
      </c>
      <c r="F5" s="36">
        <v>137364</v>
      </c>
      <c r="G5" s="36">
        <v>137364</v>
      </c>
      <c r="H5" s="36">
        <v>0</v>
      </c>
      <c r="I5" s="34">
        <f t="shared" si="0"/>
        <v>137364</v>
      </c>
    </row>
    <row r="6" spans="1:9">
      <c r="A6" s="40" t="s">
        <v>2</v>
      </c>
      <c r="B6" s="39" t="s">
        <v>316</v>
      </c>
      <c r="C6" s="35">
        <v>87584.83</v>
      </c>
      <c r="D6" s="35">
        <v>87584.83</v>
      </c>
      <c r="E6" s="35">
        <v>0</v>
      </c>
      <c r="F6" s="35">
        <v>300305.17</v>
      </c>
      <c r="G6" s="35">
        <v>300305.17</v>
      </c>
      <c r="H6" s="35">
        <v>0</v>
      </c>
      <c r="I6" s="34">
        <f t="shared" si="0"/>
        <v>387890</v>
      </c>
    </row>
    <row r="7" spans="1:9">
      <c r="A7" s="38" t="s">
        <v>229</v>
      </c>
      <c r="B7" s="37" t="s">
        <v>315</v>
      </c>
      <c r="C7" s="36">
        <v>14453.04</v>
      </c>
      <c r="D7" s="36">
        <v>0</v>
      </c>
      <c r="E7" s="36">
        <v>14453.04</v>
      </c>
      <c r="F7" s="36">
        <v>96663.96</v>
      </c>
      <c r="G7" s="36">
        <v>96663.96</v>
      </c>
      <c r="H7" s="36">
        <v>0</v>
      </c>
      <c r="I7" s="34">
        <f t="shared" si="0"/>
        <v>111117</v>
      </c>
    </row>
    <row r="8" spans="1:9">
      <c r="A8" s="40" t="s">
        <v>4</v>
      </c>
      <c r="B8" s="39" t="s">
        <v>3</v>
      </c>
      <c r="C8" s="35">
        <v>598639.62</v>
      </c>
      <c r="D8" s="35">
        <v>249949.33</v>
      </c>
      <c r="E8" s="35">
        <v>348690.29</v>
      </c>
      <c r="F8" s="35">
        <v>910295.38</v>
      </c>
      <c r="G8" s="35">
        <v>910295.38</v>
      </c>
      <c r="H8" s="35">
        <v>0</v>
      </c>
      <c r="I8" s="34">
        <f t="shared" si="0"/>
        <v>1508935</v>
      </c>
    </row>
    <row r="9" spans="1:9">
      <c r="A9" s="38" t="s">
        <v>314</v>
      </c>
      <c r="B9" s="37" t="s">
        <v>313</v>
      </c>
      <c r="C9" s="36">
        <v>312916.75</v>
      </c>
      <c r="D9" s="36">
        <v>150618.20000000001</v>
      </c>
      <c r="E9" s="36">
        <v>162298.54999999999</v>
      </c>
      <c r="F9" s="36">
        <v>544142.25</v>
      </c>
      <c r="G9" s="36">
        <v>544142.25</v>
      </c>
      <c r="H9" s="36">
        <v>0</v>
      </c>
      <c r="I9" s="34">
        <f t="shared" si="0"/>
        <v>857059</v>
      </c>
    </row>
    <row r="10" spans="1:9">
      <c r="A10" s="40" t="s">
        <v>5</v>
      </c>
      <c r="B10" s="39" t="s">
        <v>312</v>
      </c>
      <c r="C10" s="35">
        <v>49764.639999999999</v>
      </c>
      <c r="D10" s="35">
        <v>49764.639999999999</v>
      </c>
      <c r="E10" s="35">
        <v>0</v>
      </c>
      <c r="F10" s="35">
        <v>364563.36</v>
      </c>
      <c r="G10" s="35">
        <v>364563.36</v>
      </c>
      <c r="H10" s="35">
        <v>0</v>
      </c>
      <c r="I10" s="34">
        <f t="shared" si="0"/>
        <v>414328</v>
      </c>
    </row>
    <row r="11" spans="1:9">
      <c r="A11" s="38" t="s">
        <v>311</v>
      </c>
      <c r="B11" s="37" t="s">
        <v>310</v>
      </c>
      <c r="C11" s="36">
        <v>149041.57999999999</v>
      </c>
      <c r="D11" s="36">
        <v>149041.57999999999</v>
      </c>
      <c r="E11" s="36">
        <v>0</v>
      </c>
      <c r="F11" s="36">
        <v>1750594.42</v>
      </c>
      <c r="G11" s="36">
        <v>1750594.42</v>
      </c>
      <c r="H11" s="36">
        <v>0</v>
      </c>
      <c r="I11" s="34">
        <f t="shared" si="0"/>
        <v>1899636</v>
      </c>
    </row>
    <row r="12" spans="1:9">
      <c r="A12" s="40" t="s">
        <v>7</v>
      </c>
      <c r="B12" s="39" t="s">
        <v>6</v>
      </c>
      <c r="C12" s="35">
        <v>435384.93</v>
      </c>
      <c r="D12" s="35">
        <v>435384.93</v>
      </c>
      <c r="E12" s="35">
        <v>0</v>
      </c>
      <c r="F12" s="35">
        <v>1396293.07</v>
      </c>
      <c r="G12" s="35">
        <v>1396293.07</v>
      </c>
      <c r="H12" s="35">
        <v>0</v>
      </c>
      <c r="I12" s="34">
        <f t="shared" si="0"/>
        <v>1831678</v>
      </c>
    </row>
    <row r="13" spans="1:9">
      <c r="A13" s="38" t="s">
        <v>8</v>
      </c>
      <c r="B13" s="37" t="s">
        <v>309</v>
      </c>
      <c r="C13" s="36">
        <v>6119.49</v>
      </c>
      <c r="D13" s="36">
        <v>6119.49</v>
      </c>
      <c r="E13" s="36">
        <v>0</v>
      </c>
      <c r="F13" s="36">
        <v>77795.509999999995</v>
      </c>
      <c r="G13" s="36">
        <v>77795.509999999995</v>
      </c>
      <c r="H13" s="36">
        <v>0</v>
      </c>
      <c r="I13" s="34">
        <f t="shared" si="0"/>
        <v>83915</v>
      </c>
    </row>
    <row r="14" spans="1:9">
      <c r="A14" s="40" t="s">
        <v>10</v>
      </c>
      <c r="B14" s="39" t="s">
        <v>9</v>
      </c>
      <c r="C14" s="35">
        <v>126222.83</v>
      </c>
      <c r="D14" s="35">
        <v>126222.83</v>
      </c>
      <c r="E14" s="35">
        <v>0</v>
      </c>
      <c r="F14" s="35">
        <v>433252.17</v>
      </c>
      <c r="G14" s="35">
        <v>433252.17</v>
      </c>
      <c r="H14" s="35">
        <v>0</v>
      </c>
      <c r="I14" s="34">
        <f t="shared" si="0"/>
        <v>559475</v>
      </c>
    </row>
    <row r="15" spans="1:9">
      <c r="A15" s="38" t="s">
        <v>12</v>
      </c>
      <c r="B15" s="37" t="s">
        <v>11</v>
      </c>
      <c r="C15" s="36">
        <v>91556.03</v>
      </c>
      <c r="D15" s="36">
        <v>60660.5</v>
      </c>
      <c r="E15" s="36">
        <v>30895.53</v>
      </c>
      <c r="F15" s="36">
        <v>356659.97</v>
      </c>
      <c r="G15" s="36">
        <v>356659.97</v>
      </c>
      <c r="H15" s="36">
        <v>0</v>
      </c>
      <c r="I15" s="34">
        <f t="shared" si="0"/>
        <v>448216</v>
      </c>
    </row>
    <row r="16" spans="1:9">
      <c r="A16" s="40" t="s">
        <v>14</v>
      </c>
      <c r="B16" s="39" t="s">
        <v>13</v>
      </c>
      <c r="C16" s="35">
        <v>50300.09</v>
      </c>
      <c r="D16" s="35">
        <v>50300.09</v>
      </c>
      <c r="E16" s="35">
        <v>0</v>
      </c>
      <c r="F16" s="35">
        <v>2486193.91</v>
      </c>
      <c r="G16" s="35">
        <v>2486193.91</v>
      </c>
      <c r="H16" s="35">
        <v>0</v>
      </c>
      <c r="I16" s="34">
        <f t="shared" si="0"/>
        <v>2536494</v>
      </c>
    </row>
    <row r="17" spans="1:9">
      <c r="A17" s="38" t="s">
        <v>15</v>
      </c>
      <c r="B17" s="37" t="s">
        <v>308</v>
      </c>
      <c r="C17" s="36">
        <v>0</v>
      </c>
      <c r="D17" s="36">
        <v>0</v>
      </c>
      <c r="E17" s="36">
        <v>0</v>
      </c>
      <c r="F17" s="36">
        <v>122266</v>
      </c>
      <c r="G17" s="36">
        <v>122266</v>
      </c>
      <c r="H17" s="36">
        <v>0</v>
      </c>
      <c r="I17" s="34">
        <f t="shared" si="0"/>
        <v>122266</v>
      </c>
    </row>
    <row r="18" spans="1:9">
      <c r="A18" s="40" t="s">
        <v>17</v>
      </c>
      <c r="B18" s="39" t="s">
        <v>16</v>
      </c>
      <c r="C18" s="35">
        <v>584216.62</v>
      </c>
      <c r="D18" s="35">
        <v>417358.52</v>
      </c>
      <c r="E18" s="35">
        <v>166858.1</v>
      </c>
      <c r="F18" s="35">
        <v>1438666.38</v>
      </c>
      <c r="G18" s="35">
        <v>1438666.38</v>
      </c>
      <c r="H18" s="35">
        <v>0</v>
      </c>
      <c r="I18" s="34">
        <f t="shared" si="0"/>
        <v>2022883</v>
      </c>
    </row>
    <row r="19" spans="1:9">
      <c r="A19" s="38" t="s">
        <v>18</v>
      </c>
      <c r="B19" s="37" t="s">
        <v>307</v>
      </c>
      <c r="C19" s="36">
        <v>76126.33</v>
      </c>
      <c r="D19" s="36">
        <v>0</v>
      </c>
      <c r="E19" s="36">
        <v>76126.33</v>
      </c>
      <c r="F19" s="36">
        <v>744868.67</v>
      </c>
      <c r="G19" s="36">
        <v>744868.67</v>
      </c>
      <c r="H19" s="36">
        <v>0</v>
      </c>
      <c r="I19" s="34">
        <f t="shared" si="0"/>
        <v>820995</v>
      </c>
    </row>
    <row r="20" spans="1:9">
      <c r="A20" s="40" t="s">
        <v>20</v>
      </c>
      <c r="B20" s="39" t="s">
        <v>19</v>
      </c>
      <c r="C20" s="35">
        <v>151767.85999999999</v>
      </c>
      <c r="D20" s="35">
        <v>151767.85999999999</v>
      </c>
      <c r="E20" s="35">
        <v>0</v>
      </c>
      <c r="F20" s="35">
        <v>1203226.1399999999</v>
      </c>
      <c r="G20" s="35">
        <v>1203226.1399999999</v>
      </c>
      <c r="H20" s="35">
        <v>0</v>
      </c>
      <c r="I20" s="34">
        <f t="shared" si="0"/>
        <v>1354994</v>
      </c>
    </row>
    <row r="21" spans="1:9">
      <c r="A21" s="38" t="s">
        <v>22</v>
      </c>
      <c r="B21" s="37" t="s">
        <v>21</v>
      </c>
      <c r="C21" s="36">
        <v>357154.27</v>
      </c>
      <c r="D21" s="36">
        <v>70795.88</v>
      </c>
      <c r="E21" s="36">
        <v>286358.39</v>
      </c>
      <c r="F21" s="36">
        <v>111755.73</v>
      </c>
      <c r="G21" s="36">
        <v>111755.73</v>
      </c>
      <c r="H21" s="36">
        <v>0</v>
      </c>
      <c r="I21" s="34">
        <f t="shared" si="0"/>
        <v>468910</v>
      </c>
    </row>
    <row r="22" spans="1:9">
      <c r="A22" s="40" t="s">
        <v>24</v>
      </c>
      <c r="B22" s="39" t="s">
        <v>23</v>
      </c>
      <c r="C22" s="35">
        <v>45384.17</v>
      </c>
      <c r="D22" s="35">
        <v>45384.17</v>
      </c>
      <c r="E22" s="35">
        <v>0</v>
      </c>
      <c r="F22" s="35">
        <v>1326448.83</v>
      </c>
      <c r="G22" s="35">
        <v>1326448.83</v>
      </c>
      <c r="H22" s="35">
        <v>0</v>
      </c>
      <c r="I22" s="34">
        <f t="shared" si="0"/>
        <v>1371833</v>
      </c>
    </row>
    <row r="23" spans="1:9">
      <c r="A23" s="38" t="s">
        <v>306</v>
      </c>
      <c r="B23" s="37" t="s">
        <v>25</v>
      </c>
      <c r="C23" s="36">
        <v>155405.4</v>
      </c>
      <c r="D23" s="36">
        <v>155405.4</v>
      </c>
      <c r="E23" s="36">
        <v>0</v>
      </c>
      <c r="F23" s="36">
        <v>1135022.6000000001</v>
      </c>
      <c r="G23" s="36">
        <v>1135022.6000000001</v>
      </c>
      <c r="H23" s="36">
        <v>0</v>
      </c>
      <c r="I23" s="34">
        <f t="shared" si="0"/>
        <v>1290428</v>
      </c>
    </row>
    <row r="24" spans="1:9">
      <c r="A24" s="40" t="s">
        <v>305</v>
      </c>
      <c r="B24" s="39" t="s">
        <v>26</v>
      </c>
      <c r="C24" s="35">
        <v>165457.69</v>
      </c>
      <c r="D24" s="35">
        <v>136847.57</v>
      </c>
      <c r="E24" s="35">
        <v>28610.12</v>
      </c>
      <c r="F24" s="35">
        <v>365282.31</v>
      </c>
      <c r="G24" s="35">
        <v>365282.31</v>
      </c>
      <c r="H24" s="35">
        <v>0</v>
      </c>
      <c r="I24" s="34">
        <f t="shared" si="0"/>
        <v>530740</v>
      </c>
    </row>
    <row r="25" spans="1:9">
      <c r="A25" s="38" t="s">
        <v>304</v>
      </c>
      <c r="B25" s="37" t="s">
        <v>27</v>
      </c>
      <c r="C25" s="36">
        <v>62462.86</v>
      </c>
      <c r="D25" s="36">
        <v>62462.86</v>
      </c>
      <c r="E25" s="36">
        <v>0</v>
      </c>
      <c r="F25" s="36">
        <v>1002844.14</v>
      </c>
      <c r="G25" s="36">
        <v>1002844.14</v>
      </c>
      <c r="H25" s="36">
        <v>0</v>
      </c>
      <c r="I25" s="34">
        <f t="shared" si="0"/>
        <v>1065307</v>
      </c>
    </row>
    <row r="26" spans="1:9">
      <c r="A26" s="40" t="s">
        <v>303</v>
      </c>
      <c r="B26" s="39" t="s">
        <v>28</v>
      </c>
      <c r="C26" s="35">
        <v>55580.84</v>
      </c>
      <c r="D26" s="35">
        <v>55580.84</v>
      </c>
      <c r="E26" s="35">
        <v>0</v>
      </c>
      <c r="F26" s="35">
        <v>212811.16</v>
      </c>
      <c r="G26" s="35">
        <v>212810.78</v>
      </c>
      <c r="H26" s="35">
        <v>0.38</v>
      </c>
      <c r="I26" s="34">
        <f t="shared" si="0"/>
        <v>268392</v>
      </c>
    </row>
    <row r="27" spans="1:9">
      <c r="A27" s="38" t="s">
        <v>29</v>
      </c>
      <c r="B27" s="37" t="s">
        <v>302</v>
      </c>
      <c r="C27" s="36">
        <v>59402.25</v>
      </c>
      <c r="D27" s="36">
        <v>59402.25</v>
      </c>
      <c r="E27" s="36">
        <v>0</v>
      </c>
      <c r="F27" s="36">
        <v>1115836.75</v>
      </c>
      <c r="G27" s="36">
        <v>1115836.75</v>
      </c>
      <c r="H27" s="36">
        <v>0</v>
      </c>
      <c r="I27" s="34">
        <f t="shared" si="0"/>
        <v>1175239</v>
      </c>
    </row>
    <row r="28" spans="1:9">
      <c r="A28" s="40" t="s">
        <v>30</v>
      </c>
      <c r="B28" s="39" t="s">
        <v>301</v>
      </c>
      <c r="C28" s="35">
        <v>39041.040000000001</v>
      </c>
      <c r="D28" s="35">
        <v>39041.040000000001</v>
      </c>
      <c r="E28" s="35">
        <v>0</v>
      </c>
      <c r="F28" s="35">
        <v>186077.96</v>
      </c>
      <c r="G28" s="35">
        <v>186077.96</v>
      </c>
      <c r="H28" s="35">
        <v>0</v>
      </c>
      <c r="I28" s="34">
        <f t="shared" si="0"/>
        <v>225119</v>
      </c>
    </row>
    <row r="29" spans="1:9">
      <c r="A29" s="38" t="s">
        <v>32</v>
      </c>
      <c r="B29" s="37" t="s">
        <v>31</v>
      </c>
      <c r="C29" s="36">
        <v>232108.13</v>
      </c>
      <c r="D29" s="36">
        <v>193528.02</v>
      </c>
      <c r="E29" s="36">
        <v>38580.11</v>
      </c>
      <c r="F29" s="36">
        <v>860600.87</v>
      </c>
      <c r="G29" s="36">
        <v>860600.87</v>
      </c>
      <c r="H29" s="36">
        <v>0</v>
      </c>
      <c r="I29" s="34">
        <f t="shared" si="0"/>
        <v>1092709</v>
      </c>
    </row>
    <row r="30" spans="1:9">
      <c r="A30" s="40" t="s">
        <v>34</v>
      </c>
      <c r="B30" s="39" t="s">
        <v>33</v>
      </c>
      <c r="C30" s="35">
        <v>294022.78000000003</v>
      </c>
      <c r="D30" s="35">
        <v>247624.64</v>
      </c>
      <c r="E30" s="35">
        <v>46398.14</v>
      </c>
      <c r="F30" s="35">
        <v>670461.22</v>
      </c>
      <c r="G30" s="35">
        <v>670461.22</v>
      </c>
      <c r="H30" s="35">
        <v>0</v>
      </c>
      <c r="I30" s="34">
        <f t="shared" si="0"/>
        <v>964484</v>
      </c>
    </row>
    <row r="31" spans="1:9">
      <c r="A31" s="38" t="s">
        <v>300</v>
      </c>
      <c r="B31" s="37" t="s">
        <v>299</v>
      </c>
      <c r="C31" s="36">
        <v>274755.24</v>
      </c>
      <c r="D31" s="36">
        <v>252125.42</v>
      </c>
      <c r="E31" s="36">
        <v>22629.82</v>
      </c>
      <c r="F31" s="36">
        <v>1544500.76</v>
      </c>
      <c r="G31" s="36">
        <v>1544500.76</v>
      </c>
      <c r="H31" s="36">
        <v>0</v>
      </c>
      <c r="I31" s="34">
        <f t="shared" si="0"/>
        <v>1819256</v>
      </c>
    </row>
    <row r="32" spans="1:9">
      <c r="A32" s="40" t="s">
        <v>36</v>
      </c>
      <c r="B32" s="39" t="s">
        <v>35</v>
      </c>
      <c r="C32" s="35">
        <v>54674.78</v>
      </c>
      <c r="D32" s="35">
        <v>54674.78</v>
      </c>
      <c r="E32" s="35">
        <v>0</v>
      </c>
      <c r="F32" s="35">
        <v>334691.21999999997</v>
      </c>
      <c r="G32" s="35">
        <v>334691.21999999997</v>
      </c>
      <c r="H32" s="35">
        <v>0</v>
      </c>
      <c r="I32" s="34">
        <f t="shared" si="0"/>
        <v>389366</v>
      </c>
    </row>
    <row r="33" spans="1:9">
      <c r="A33" s="38" t="s">
        <v>38</v>
      </c>
      <c r="B33" s="37" t="s">
        <v>37</v>
      </c>
      <c r="C33" s="36">
        <v>451709.81</v>
      </c>
      <c r="D33" s="36">
        <v>111943.83</v>
      </c>
      <c r="E33" s="36">
        <v>339765.98</v>
      </c>
      <c r="F33" s="36">
        <v>1107695.19</v>
      </c>
      <c r="G33" s="36">
        <v>1107695.19</v>
      </c>
      <c r="H33" s="36">
        <v>0</v>
      </c>
      <c r="I33" s="34">
        <f t="shared" si="0"/>
        <v>1559405</v>
      </c>
    </row>
    <row r="34" spans="1:9">
      <c r="A34" s="40" t="s">
        <v>39</v>
      </c>
      <c r="B34" s="39" t="s">
        <v>252</v>
      </c>
      <c r="C34" s="35">
        <v>0</v>
      </c>
      <c r="D34" s="35">
        <v>0</v>
      </c>
      <c r="E34" s="35">
        <v>0</v>
      </c>
      <c r="F34" s="35">
        <v>18875531</v>
      </c>
      <c r="G34" s="35">
        <v>8802524.3699999992</v>
      </c>
      <c r="H34" s="35">
        <v>10073006.630000001</v>
      </c>
      <c r="I34" s="34">
        <f t="shared" si="0"/>
        <v>18875531</v>
      </c>
    </row>
    <row r="35" spans="1:9">
      <c r="A35" s="38" t="s">
        <v>40</v>
      </c>
      <c r="B35" s="37" t="s">
        <v>298</v>
      </c>
      <c r="C35" s="36">
        <v>40048.79</v>
      </c>
      <c r="D35" s="36">
        <v>39013.53</v>
      </c>
      <c r="E35" s="36">
        <v>1035.26</v>
      </c>
      <c r="F35" s="36">
        <v>123762.21</v>
      </c>
      <c r="G35" s="36">
        <v>123762.21</v>
      </c>
      <c r="H35" s="36">
        <v>0</v>
      </c>
      <c r="I35" s="34">
        <f t="shared" si="0"/>
        <v>163811</v>
      </c>
    </row>
    <row r="36" spans="1:9">
      <c r="A36" s="40" t="s">
        <v>42</v>
      </c>
      <c r="B36" s="39" t="s">
        <v>41</v>
      </c>
      <c r="C36" s="35">
        <v>41751.480000000003</v>
      </c>
      <c r="D36" s="35">
        <v>41751.480000000003</v>
      </c>
      <c r="E36" s="35">
        <v>0</v>
      </c>
      <c r="F36" s="35">
        <v>386093.52</v>
      </c>
      <c r="G36" s="35">
        <v>386093.52</v>
      </c>
      <c r="H36" s="35">
        <v>0</v>
      </c>
      <c r="I36" s="34">
        <f t="shared" ref="I36:I67" si="1">SUM(C36+F36)</f>
        <v>427845</v>
      </c>
    </row>
    <row r="37" spans="1:9">
      <c r="A37" s="38" t="s">
        <v>44</v>
      </c>
      <c r="B37" s="37" t="s">
        <v>43</v>
      </c>
      <c r="C37" s="36">
        <v>67529.03</v>
      </c>
      <c r="D37" s="36">
        <v>67529.03</v>
      </c>
      <c r="E37" s="36">
        <v>0</v>
      </c>
      <c r="F37" s="36">
        <v>604077.97</v>
      </c>
      <c r="G37" s="36">
        <v>604077.97</v>
      </c>
      <c r="H37" s="36">
        <v>0</v>
      </c>
      <c r="I37" s="34">
        <f t="shared" si="1"/>
        <v>671607</v>
      </c>
    </row>
    <row r="38" spans="1:9" ht="38.25">
      <c r="A38" s="40" t="s">
        <v>331</v>
      </c>
      <c r="B38" s="39" t="s">
        <v>330</v>
      </c>
      <c r="C38" s="35">
        <v>437424.1</v>
      </c>
      <c r="D38" s="35">
        <v>77653.95</v>
      </c>
      <c r="E38" s="35">
        <v>359770.15</v>
      </c>
      <c r="F38" s="35">
        <v>164348.9</v>
      </c>
      <c r="G38" s="35">
        <v>164348.9</v>
      </c>
      <c r="H38" s="35">
        <v>0</v>
      </c>
      <c r="I38" s="34">
        <f t="shared" si="1"/>
        <v>601773</v>
      </c>
    </row>
    <row r="39" spans="1:9">
      <c r="A39" s="38" t="s">
        <v>329</v>
      </c>
      <c r="B39" s="37" t="s">
        <v>328</v>
      </c>
      <c r="C39" s="36">
        <v>1754</v>
      </c>
      <c r="D39" s="36">
        <v>0</v>
      </c>
      <c r="E39" s="36">
        <v>1754</v>
      </c>
      <c r="F39" s="36">
        <v>25364</v>
      </c>
      <c r="G39" s="36">
        <v>25364</v>
      </c>
      <c r="H39" s="36">
        <v>0</v>
      </c>
      <c r="I39" s="34">
        <f t="shared" si="1"/>
        <v>27118</v>
      </c>
    </row>
    <row r="40" spans="1:9">
      <c r="A40" s="40" t="s">
        <v>46</v>
      </c>
      <c r="B40" s="39" t="s">
        <v>45</v>
      </c>
      <c r="C40" s="35">
        <v>351661.53</v>
      </c>
      <c r="D40" s="35">
        <v>288295.88</v>
      </c>
      <c r="E40" s="35">
        <v>63365.65</v>
      </c>
      <c r="F40" s="35">
        <v>1512569.47</v>
      </c>
      <c r="G40" s="35">
        <v>1512569.47</v>
      </c>
      <c r="H40" s="35">
        <v>0</v>
      </c>
      <c r="I40" s="34">
        <f t="shared" si="1"/>
        <v>1864231</v>
      </c>
    </row>
    <row r="41" spans="1:9">
      <c r="A41" s="38" t="s">
        <v>48</v>
      </c>
      <c r="B41" s="37" t="s">
        <v>47</v>
      </c>
      <c r="C41" s="36">
        <v>47578.12</v>
      </c>
      <c r="D41" s="36">
        <v>47578.12</v>
      </c>
      <c r="E41" s="36">
        <v>0</v>
      </c>
      <c r="F41" s="36">
        <v>817127.88</v>
      </c>
      <c r="G41" s="36">
        <v>817127.88</v>
      </c>
      <c r="H41" s="36">
        <v>0</v>
      </c>
      <c r="I41" s="34">
        <f t="shared" si="1"/>
        <v>864706</v>
      </c>
    </row>
    <row r="42" spans="1:9">
      <c r="A42" s="40" t="s">
        <v>49</v>
      </c>
      <c r="B42" s="39" t="s">
        <v>297</v>
      </c>
      <c r="C42" s="35">
        <v>0</v>
      </c>
      <c r="D42" s="35">
        <v>0</v>
      </c>
      <c r="E42" s="35">
        <v>0</v>
      </c>
      <c r="F42" s="35">
        <v>615067</v>
      </c>
      <c r="G42" s="35">
        <v>615067</v>
      </c>
      <c r="H42" s="35">
        <v>0</v>
      </c>
      <c r="I42" s="34">
        <f t="shared" si="1"/>
        <v>615067</v>
      </c>
    </row>
    <row r="43" spans="1:9">
      <c r="A43" s="38" t="s">
        <v>50</v>
      </c>
      <c r="B43" s="37" t="s">
        <v>296</v>
      </c>
      <c r="C43" s="36">
        <v>10910.34</v>
      </c>
      <c r="D43" s="36">
        <v>10910.34</v>
      </c>
      <c r="E43" s="36">
        <v>0</v>
      </c>
      <c r="F43" s="36">
        <v>528841.66</v>
      </c>
      <c r="G43" s="36">
        <v>528841.66</v>
      </c>
      <c r="H43" s="36">
        <v>0</v>
      </c>
      <c r="I43" s="34">
        <f t="shared" si="1"/>
        <v>539752</v>
      </c>
    </row>
    <row r="44" spans="1:9">
      <c r="A44" s="40" t="s">
        <v>51</v>
      </c>
      <c r="B44" s="39" t="s">
        <v>295</v>
      </c>
      <c r="C44" s="35">
        <v>47756.34</v>
      </c>
      <c r="D44" s="35">
        <v>21980.16</v>
      </c>
      <c r="E44" s="35">
        <v>25776.18</v>
      </c>
      <c r="F44" s="35">
        <v>49105.66</v>
      </c>
      <c r="G44" s="35">
        <v>49105.66</v>
      </c>
      <c r="H44" s="35">
        <v>0</v>
      </c>
      <c r="I44" s="34">
        <f t="shared" si="1"/>
        <v>96862</v>
      </c>
    </row>
    <row r="45" spans="1:9" ht="25.5">
      <c r="A45" s="38" t="s">
        <v>53</v>
      </c>
      <c r="B45" s="37" t="s">
        <v>294</v>
      </c>
      <c r="C45" s="36">
        <v>204093.71</v>
      </c>
      <c r="D45" s="36">
        <v>204093.71</v>
      </c>
      <c r="E45" s="36">
        <v>0</v>
      </c>
      <c r="F45" s="36">
        <v>743169.29</v>
      </c>
      <c r="G45" s="36">
        <v>743169.29</v>
      </c>
      <c r="H45" s="36">
        <v>0</v>
      </c>
      <c r="I45" s="34">
        <f t="shared" si="1"/>
        <v>947263</v>
      </c>
    </row>
    <row r="46" spans="1:9">
      <c r="A46" s="40" t="s">
        <v>54</v>
      </c>
      <c r="B46" s="39" t="s">
        <v>293</v>
      </c>
      <c r="C46" s="35">
        <v>38077.4</v>
      </c>
      <c r="D46" s="35">
        <v>38077.4</v>
      </c>
      <c r="E46" s="35">
        <v>0</v>
      </c>
      <c r="F46" s="35">
        <v>231299.6</v>
      </c>
      <c r="G46" s="35">
        <v>231299.6</v>
      </c>
      <c r="H46" s="35">
        <v>0</v>
      </c>
      <c r="I46" s="34">
        <f t="shared" si="1"/>
        <v>269377</v>
      </c>
    </row>
    <row r="47" spans="1:9">
      <c r="A47" s="38" t="s">
        <v>56</v>
      </c>
      <c r="B47" s="37" t="s">
        <v>55</v>
      </c>
      <c r="C47" s="36">
        <v>146064.79</v>
      </c>
      <c r="D47" s="36">
        <v>85867.21</v>
      </c>
      <c r="E47" s="36">
        <v>60197.58</v>
      </c>
      <c r="F47" s="36">
        <v>360540.21</v>
      </c>
      <c r="G47" s="36">
        <v>360540.21</v>
      </c>
      <c r="H47" s="36">
        <v>0</v>
      </c>
      <c r="I47" s="34">
        <f t="shared" si="1"/>
        <v>506605</v>
      </c>
    </row>
    <row r="48" spans="1:9">
      <c r="A48" s="40" t="s">
        <v>58</v>
      </c>
      <c r="B48" s="39" t="s">
        <v>57</v>
      </c>
      <c r="C48" s="35">
        <v>80989.73</v>
      </c>
      <c r="D48" s="35">
        <v>80989.73</v>
      </c>
      <c r="E48" s="35">
        <v>0</v>
      </c>
      <c r="F48" s="35">
        <v>1222351.27</v>
      </c>
      <c r="G48" s="35">
        <v>1222351.27</v>
      </c>
      <c r="H48" s="35">
        <v>0</v>
      </c>
      <c r="I48" s="34">
        <f t="shared" si="1"/>
        <v>1303341</v>
      </c>
    </row>
    <row r="49" spans="1:9">
      <c r="A49" s="38" t="s">
        <v>60</v>
      </c>
      <c r="B49" s="37" t="s">
        <v>59</v>
      </c>
      <c r="C49" s="36">
        <v>15534.5</v>
      </c>
      <c r="D49" s="36">
        <v>15534.5</v>
      </c>
      <c r="E49" s="36">
        <v>0</v>
      </c>
      <c r="F49" s="36">
        <v>757783.5</v>
      </c>
      <c r="G49" s="36">
        <v>757783.5</v>
      </c>
      <c r="H49" s="36">
        <v>0</v>
      </c>
      <c r="I49" s="34">
        <f t="shared" si="1"/>
        <v>773318</v>
      </c>
    </row>
    <row r="50" spans="1:9">
      <c r="A50" s="40" t="s">
        <v>292</v>
      </c>
      <c r="B50" s="39" t="s">
        <v>291</v>
      </c>
      <c r="C50" s="35">
        <v>367687.35</v>
      </c>
      <c r="D50" s="35">
        <v>165053.29999999999</v>
      </c>
      <c r="E50" s="35">
        <v>202634.05</v>
      </c>
      <c r="F50" s="35">
        <v>794586.65</v>
      </c>
      <c r="G50" s="35">
        <v>794586.65</v>
      </c>
      <c r="H50" s="35">
        <v>0</v>
      </c>
      <c r="I50" s="34">
        <f t="shared" si="1"/>
        <v>1162274</v>
      </c>
    </row>
    <row r="51" spans="1:9">
      <c r="A51" s="38" t="s">
        <v>61</v>
      </c>
      <c r="B51" s="37" t="s">
        <v>290</v>
      </c>
      <c r="C51" s="36">
        <v>3395.09</v>
      </c>
      <c r="D51" s="36">
        <v>3395.09</v>
      </c>
      <c r="E51" s="36">
        <v>0</v>
      </c>
      <c r="F51" s="36">
        <v>703274.91</v>
      </c>
      <c r="G51" s="36">
        <v>703274.91</v>
      </c>
      <c r="H51" s="36">
        <v>0</v>
      </c>
      <c r="I51" s="34">
        <f t="shared" si="1"/>
        <v>706670</v>
      </c>
    </row>
    <row r="52" spans="1:9">
      <c r="A52" s="40" t="s">
        <v>63</v>
      </c>
      <c r="B52" s="39" t="s">
        <v>62</v>
      </c>
      <c r="C52" s="35">
        <v>56575.5</v>
      </c>
      <c r="D52" s="35">
        <v>56575.5</v>
      </c>
      <c r="E52" s="35">
        <v>0</v>
      </c>
      <c r="F52" s="35">
        <v>846980.5</v>
      </c>
      <c r="G52" s="35">
        <v>846980.5</v>
      </c>
      <c r="H52" s="35">
        <v>0</v>
      </c>
      <c r="I52" s="34">
        <f t="shared" si="1"/>
        <v>903556</v>
      </c>
    </row>
    <row r="53" spans="1:9">
      <c r="A53" s="38" t="s">
        <v>65</v>
      </c>
      <c r="B53" s="37" t="s">
        <v>64</v>
      </c>
      <c r="C53" s="36">
        <v>147599.38</v>
      </c>
      <c r="D53" s="36">
        <v>118785.96</v>
      </c>
      <c r="E53" s="36">
        <v>28813.42</v>
      </c>
      <c r="F53" s="36">
        <v>645053.62</v>
      </c>
      <c r="G53" s="36">
        <v>645053.62</v>
      </c>
      <c r="H53" s="36">
        <v>0</v>
      </c>
      <c r="I53" s="34">
        <f t="shared" si="1"/>
        <v>792653</v>
      </c>
    </row>
    <row r="54" spans="1:9">
      <c r="A54" s="40" t="s">
        <v>67</v>
      </c>
      <c r="B54" s="39" t="s">
        <v>66</v>
      </c>
      <c r="C54" s="35">
        <v>291287.13</v>
      </c>
      <c r="D54" s="35">
        <v>236810.12</v>
      </c>
      <c r="E54" s="35">
        <v>54477.01</v>
      </c>
      <c r="F54" s="35">
        <v>1369824.87</v>
      </c>
      <c r="G54" s="35">
        <v>1369824.87</v>
      </c>
      <c r="H54" s="35">
        <v>0</v>
      </c>
      <c r="I54" s="34">
        <f t="shared" si="1"/>
        <v>1661112</v>
      </c>
    </row>
    <row r="55" spans="1:9">
      <c r="A55" s="38" t="s">
        <v>68</v>
      </c>
      <c r="B55" s="37" t="s">
        <v>289</v>
      </c>
      <c r="C55" s="36">
        <v>101714.45</v>
      </c>
      <c r="D55" s="36">
        <v>101714.45</v>
      </c>
      <c r="E55" s="36">
        <v>0</v>
      </c>
      <c r="F55" s="36">
        <v>507542.55</v>
      </c>
      <c r="G55" s="36">
        <v>507542.55</v>
      </c>
      <c r="H55" s="36">
        <v>0</v>
      </c>
      <c r="I55" s="34">
        <f t="shared" si="1"/>
        <v>609257</v>
      </c>
    </row>
    <row r="56" spans="1:9">
      <c r="A56" s="40" t="s">
        <v>70</v>
      </c>
      <c r="B56" s="39" t="s">
        <v>69</v>
      </c>
      <c r="C56" s="35">
        <v>39535.050000000003</v>
      </c>
      <c r="D56" s="35">
        <v>39535.050000000003</v>
      </c>
      <c r="E56" s="35">
        <v>0</v>
      </c>
      <c r="F56" s="35">
        <v>598296.94999999995</v>
      </c>
      <c r="G56" s="35">
        <v>598296.94999999995</v>
      </c>
      <c r="H56" s="35">
        <v>0</v>
      </c>
      <c r="I56" s="34">
        <f t="shared" si="1"/>
        <v>637832</v>
      </c>
    </row>
    <row r="57" spans="1:9">
      <c r="A57" s="38" t="s">
        <v>72</v>
      </c>
      <c r="B57" s="37" t="s">
        <v>71</v>
      </c>
      <c r="C57" s="36">
        <v>165186.07999999999</v>
      </c>
      <c r="D57" s="36">
        <v>165186.07999999999</v>
      </c>
      <c r="E57" s="36">
        <v>0</v>
      </c>
      <c r="F57" s="36">
        <v>2218966.92</v>
      </c>
      <c r="G57" s="36">
        <v>2218966.92</v>
      </c>
      <c r="H57" s="36">
        <v>0</v>
      </c>
      <c r="I57" s="34">
        <f t="shared" si="1"/>
        <v>2384153</v>
      </c>
    </row>
    <row r="58" spans="1:9">
      <c r="A58" s="40" t="s">
        <v>74</v>
      </c>
      <c r="B58" s="39" t="s">
        <v>73</v>
      </c>
      <c r="C58" s="35">
        <v>1226264.94</v>
      </c>
      <c r="D58" s="35">
        <v>422397.54</v>
      </c>
      <c r="E58" s="35">
        <v>803867.4</v>
      </c>
      <c r="F58" s="35">
        <v>8289734.0599999996</v>
      </c>
      <c r="G58" s="35">
        <v>8289734.0599999996</v>
      </c>
      <c r="H58" s="35">
        <v>0</v>
      </c>
      <c r="I58" s="34">
        <f t="shared" si="1"/>
        <v>9515999</v>
      </c>
    </row>
    <row r="59" spans="1:9">
      <c r="A59" s="38" t="s">
        <v>76</v>
      </c>
      <c r="B59" s="37" t="s">
        <v>75</v>
      </c>
      <c r="C59" s="36">
        <v>32154.65</v>
      </c>
      <c r="D59" s="36">
        <v>32154.65</v>
      </c>
      <c r="E59" s="36">
        <v>0</v>
      </c>
      <c r="F59" s="36">
        <v>230398.35</v>
      </c>
      <c r="G59" s="36">
        <v>230398.35</v>
      </c>
      <c r="H59" s="36">
        <v>0</v>
      </c>
      <c r="I59" s="34">
        <f t="shared" si="1"/>
        <v>262553</v>
      </c>
    </row>
    <row r="60" spans="1:9" ht="25.5">
      <c r="A60" s="40" t="s">
        <v>78</v>
      </c>
      <c r="B60" s="39" t="s">
        <v>288</v>
      </c>
      <c r="C60" s="35">
        <v>145781.03</v>
      </c>
      <c r="D60" s="35">
        <v>145781.03</v>
      </c>
      <c r="E60" s="35">
        <v>0</v>
      </c>
      <c r="F60" s="35">
        <v>795482.97</v>
      </c>
      <c r="G60" s="35">
        <v>795482.97</v>
      </c>
      <c r="H60" s="35">
        <v>0</v>
      </c>
      <c r="I60" s="34">
        <f t="shared" si="1"/>
        <v>941264</v>
      </c>
    </row>
    <row r="61" spans="1:9">
      <c r="A61" s="38" t="s">
        <v>80</v>
      </c>
      <c r="B61" s="37" t="s">
        <v>79</v>
      </c>
      <c r="C61" s="36">
        <v>39919.94</v>
      </c>
      <c r="D61" s="36">
        <v>39919.94</v>
      </c>
      <c r="E61" s="36">
        <v>0</v>
      </c>
      <c r="F61" s="36">
        <v>801744.06</v>
      </c>
      <c r="G61" s="36">
        <v>801744.06</v>
      </c>
      <c r="H61" s="36">
        <v>0</v>
      </c>
      <c r="I61" s="34">
        <f t="shared" si="1"/>
        <v>841664</v>
      </c>
    </row>
    <row r="62" spans="1:9">
      <c r="A62" s="40" t="s">
        <v>82</v>
      </c>
      <c r="B62" s="39" t="s">
        <v>81</v>
      </c>
      <c r="C62" s="35">
        <v>563842.19999999995</v>
      </c>
      <c r="D62" s="35">
        <v>406742.23</v>
      </c>
      <c r="E62" s="35">
        <v>157099.97</v>
      </c>
      <c r="F62" s="35">
        <v>1164460.8</v>
      </c>
      <c r="G62" s="35">
        <v>1164460.8</v>
      </c>
      <c r="H62" s="35">
        <v>0</v>
      </c>
      <c r="I62" s="34">
        <f t="shared" si="1"/>
        <v>1728303</v>
      </c>
    </row>
    <row r="63" spans="1:9">
      <c r="A63" s="38" t="s">
        <v>84</v>
      </c>
      <c r="B63" s="37" t="s">
        <v>83</v>
      </c>
      <c r="C63" s="36">
        <v>80927.929999999993</v>
      </c>
      <c r="D63" s="36">
        <v>80927.929999999993</v>
      </c>
      <c r="E63" s="36">
        <v>0</v>
      </c>
      <c r="F63" s="36">
        <v>600166.06999999995</v>
      </c>
      <c r="G63" s="36">
        <v>600166.06999999995</v>
      </c>
      <c r="H63" s="36">
        <v>0</v>
      </c>
      <c r="I63" s="34">
        <f t="shared" si="1"/>
        <v>681094</v>
      </c>
    </row>
    <row r="64" spans="1:9">
      <c r="A64" s="40" t="s">
        <v>86</v>
      </c>
      <c r="B64" s="39" t="s">
        <v>85</v>
      </c>
      <c r="C64" s="35">
        <v>132781.57</v>
      </c>
      <c r="D64" s="35">
        <v>100044.1</v>
      </c>
      <c r="E64" s="35">
        <v>32737.47</v>
      </c>
      <c r="F64" s="35">
        <v>679017.43</v>
      </c>
      <c r="G64" s="35">
        <v>679017.43</v>
      </c>
      <c r="H64" s="35">
        <v>0</v>
      </c>
      <c r="I64" s="34">
        <f t="shared" si="1"/>
        <v>811799</v>
      </c>
    </row>
    <row r="65" spans="1:9">
      <c r="A65" s="38" t="s">
        <v>88</v>
      </c>
      <c r="B65" s="37" t="s">
        <v>87</v>
      </c>
      <c r="C65" s="36">
        <v>160700.6</v>
      </c>
      <c r="D65" s="36">
        <v>160700.6</v>
      </c>
      <c r="E65" s="36">
        <v>0</v>
      </c>
      <c r="F65" s="36">
        <v>610912.4</v>
      </c>
      <c r="G65" s="36">
        <v>610912.4</v>
      </c>
      <c r="H65" s="36">
        <v>0</v>
      </c>
      <c r="I65" s="34">
        <f t="shared" si="1"/>
        <v>771613</v>
      </c>
    </row>
    <row r="66" spans="1:9">
      <c r="A66" s="40" t="s">
        <v>90</v>
      </c>
      <c r="B66" s="39" t="s">
        <v>89</v>
      </c>
      <c r="C66" s="35">
        <v>155309.46</v>
      </c>
      <c r="D66" s="35">
        <v>155309.46</v>
      </c>
      <c r="E66" s="35">
        <v>0</v>
      </c>
      <c r="F66" s="35">
        <v>679553.54</v>
      </c>
      <c r="G66" s="35">
        <v>679553.54</v>
      </c>
      <c r="H66" s="35">
        <v>0</v>
      </c>
      <c r="I66" s="34">
        <f t="shared" si="1"/>
        <v>834863</v>
      </c>
    </row>
    <row r="67" spans="1:9">
      <c r="A67" s="38" t="s">
        <v>92</v>
      </c>
      <c r="B67" s="37" t="s">
        <v>287</v>
      </c>
      <c r="C67" s="36">
        <v>19692.740000000002</v>
      </c>
      <c r="D67" s="36">
        <v>19692.740000000002</v>
      </c>
      <c r="E67" s="36">
        <v>0</v>
      </c>
      <c r="F67" s="36">
        <v>138627.26</v>
      </c>
      <c r="G67" s="36">
        <v>138627.26</v>
      </c>
      <c r="H67" s="36">
        <v>0</v>
      </c>
      <c r="I67" s="34">
        <f t="shared" si="1"/>
        <v>158320</v>
      </c>
    </row>
    <row r="68" spans="1:9">
      <c r="A68" s="40" t="s">
        <v>94</v>
      </c>
      <c r="B68" s="39" t="s">
        <v>93</v>
      </c>
      <c r="C68" s="35">
        <v>56642.99</v>
      </c>
      <c r="D68" s="35">
        <v>56642.99</v>
      </c>
      <c r="E68" s="35">
        <v>0</v>
      </c>
      <c r="F68" s="35">
        <v>233060.01</v>
      </c>
      <c r="G68" s="35">
        <v>233060.01</v>
      </c>
      <c r="H68" s="35">
        <v>0</v>
      </c>
      <c r="I68" s="34">
        <f t="shared" ref="I68:I99" si="2">SUM(C68+F68)</f>
        <v>289703</v>
      </c>
    </row>
    <row r="69" spans="1:9">
      <c r="A69" s="38" t="s">
        <v>96</v>
      </c>
      <c r="B69" s="37" t="s">
        <v>286</v>
      </c>
      <c r="C69" s="36">
        <v>81588.639999999999</v>
      </c>
      <c r="D69" s="36">
        <v>0</v>
      </c>
      <c r="E69" s="36">
        <v>81588.639999999999</v>
      </c>
      <c r="F69" s="36">
        <v>285220.36</v>
      </c>
      <c r="G69" s="36">
        <v>285220.36</v>
      </c>
      <c r="H69" s="36">
        <v>0</v>
      </c>
      <c r="I69" s="34">
        <f t="shared" si="2"/>
        <v>366809</v>
      </c>
    </row>
    <row r="70" spans="1:9">
      <c r="A70" s="40" t="s">
        <v>98</v>
      </c>
      <c r="B70" s="39" t="s">
        <v>97</v>
      </c>
      <c r="C70" s="35">
        <v>60143.31</v>
      </c>
      <c r="D70" s="35">
        <v>60143.31</v>
      </c>
      <c r="E70" s="35">
        <v>0</v>
      </c>
      <c r="F70" s="35">
        <v>602504.68999999994</v>
      </c>
      <c r="G70" s="35">
        <v>602504.68999999994</v>
      </c>
      <c r="H70" s="35">
        <v>0</v>
      </c>
      <c r="I70" s="34">
        <f t="shared" si="2"/>
        <v>662648</v>
      </c>
    </row>
    <row r="71" spans="1:9" ht="25.5">
      <c r="A71" s="38" t="s">
        <v>100</v>
      </c>
      <c r="B71" s="37" t="s">
        <v>285</v>
      </c>
      <c r="C71" s="36">
        <v>26561.24</v>
      </c>
      <c r="D71" s="36">
        <v>26561.24</v>
      </c>
      <c r="E71" s="36">
        <v>0</v>
      </c>
      <c r="F71" s="36">
        <v>261308.76</v>
      </c>
      <c r="G71" s="36">
        <v>261308.76</v>
      </c>
      <c r="H71" s="36">
        <v>0</v>
      </c>
      <c r="I71" s="34">
        <f t="shared" si="2"/>
        <v>287870</v>
      </c>
    </row>
    <row r="72" spans="1:9">
      <c r="A72" s="40" t="s">
        <v>102</v>
      </c>
      <c r="B72" s="39" t="s">
        <v>101</v>
      </c>
      <c r="C72" s="35">
        <v>58846.61</v>
      </c>
      <c r="D72" s="35">
        <v>58846.61</v>
      </c>
      <c r="E72" s="35">
        <v>0</v>
      </c>
      <c r="F72" s="35">
        <v>326588.39</v>
      </c>
      <c r="G72" s="35">
        <v>326588.39</v>
      </c>
      <c r="H72" s="35">
        <v>0</v>
      </c>
      <c r="I72" s="34">
        <f t="shared" si="2"/>
        <v>385435</v>
      </c>
    </row>
    <row r="73" spans="1:9">
      <c r="A73" s="38" t="s">
        <v>104</v>
      </c>
      <c r="B73" s="37" t="s">
        <v>103</v>
      </c>
      <c r="C73" s="36">
        <v>289482.63</v>
      </c>
      <c r="D73" s="36">
        <v>134330.20000000001</v>
      </c>
      <c r="E73" s="36">
        <v>155152.43</v>
      </c>
      <c r="F73" s="36">
        <v>1286477.3700000001</v>
      </c>
      <c r="G73" s="36">
        <v>1286477.3700000001</v>
      </c>
      <c r="H73" s="36">
        <v>0</v>
      </c>
      <c r="I73" s="34">
        <f t="shared" si="2"/>
        <v>1575960</v>
      </c>
    </row>
    <row r="74" spans="1:9">
      <c r="A74" s="40" t="s">
        <v>106</v>
      </c>
      <c r="B74" s="39" t="s">
        <v>105</v>
      </c>
      <c r="C74" s="35">
        <v>290391.19</v>
      </c>
      <c r="D74" s="35">
        <v>290391.19</v>
      </c>
      <c r="E74" s="35">
        <v>0</v>
      </c>
      <c r="F74" s="35">
        <v>1319242.81</v>
      </c>
      <c r="G74" s="35">
        <v>1319242.81</v>
      </c>
      <c r="H74" s="35">
        <v>0</v>
      </c>
      <c r="I74" s="34">
        <f t="shared" si="2"/>
        <v>1609634</v>
      </c>
    </row>
    <row r="75" spans="1:9">
      <c r="A75" s="38" t="s">
        <v>108</v>
      </c>
      <c r="B75" s="37" t="s">
        <v>107</v>
      </c>
      <c r="C75" s="36">
        <v>60132.66</v>
      </c>
      <c r="D75" s="36">
        <v>60132.66</v>
      </c>
      <c r="E75" s="36">
        <v>0</v>
      </c>
      <c r="F75" s="36">
        <v>447766.34</v>
      </c>
      <c r="G75" s="36">
        <v>447766.34</v>
      </c>
      <c r="H75" s="36">
        <v>0</v>
      </c>
      <c r="I75" s="34">
        <f t="shared" si="2"/>
        <v>507899</v>
      </c>
    </row>
    <row r="76" spans="1:9">
      <c r="A76" s="40" t="s">
        <v>109</v>
      </c>
      <c r="B76" s="39" t="s">
        <v>284</v>
      </c>
      <c r="C76" s="35">
        <v>287265.34000000003</v>
      </c>
      <c r="D76" s="35">
        <v>287265.34000000003</v>
      </c>
      <c r="E76" s="35">
        <v>0</v>
      </c>
      <c r="F76" s="35">
        <v>1381257.66</v>
      </c>
      <c r="G76" s="35">
        <v>1381257.66</v>
      </c>
      <c r="H76" s="35">
        <v>0</v>
      </c>
      <c r="I76" s="34">
        <f t="shared" si="2"/>
        <v>1668523</v>
      </c>
    </row>
    <row r="77" spans="1:9">
      <c r="A77" s="38" t="s">
        <v>111</v>
      </c>
      <c r="B77" s="37" t="s">
        <v>110</v>
      </c>
      <c r="C77" s="36">
        <v>2560859.34</v>
      </c>
      <c r="D77" s="36">
        <v>1293492.08</v>
      </c>
      <c r="E77" s="36">
        <v>1267367.26</v>
      </c>
      <c r="F77" s="36">
        <v>11462054.66</v>
      </c>
      <c r="G77" s="36">
        <v>11462054.66</v>
      </c>
      <c r="H77" s="36">
        <v>0</v>
      </c>
      <c r="I77" s="34">
        <f t="shared" si="2"/>
        <v>14022914</v>
      </c>
    </row>
    <row r="78" spans="1:9">
      <c r="A78" s="40" t="s">
        <v>113</v>
      </c>
      <c r="B78" s="39" t="s">
        <v>112</v>
      </c>
      <c r="C78" s="35">
        <v>33669.550000000003</v>
      </c>
      <c r="D78" s="35">
        <v>33669.550000000003</v>
      </c>
      <c r="E78" s="35">
        <v>0</v>
      </c>
      <c r="F78" s="35">
        <v>171703.45</v>
      </c>
      <c r="G78" s="35">
        <v>171703.45</v>
      </c>
      <c r="H78" s="35">
        <v>0</v>
      </c>
      <c r="I78" s="34">
        <f t="shared" si="2"/>
        <v>205373</v>
      </c>
    </row>
    <row r="79" spans="1:9">
      <c r="A79" s="38" t="s">
        <v>283</v>
      </c>
      <c r="B79" s="37" t="s">
        <v>282</v>
      </c>
      <c r="C79" s="36">
        <v>33663.730000000003</v>
      </c>
      <c r="D79" s="36">
        <v>0</v>
      </c>
      <c r="E79" s="36">
        <v>33663.730000000003</v>
      </c>
      <c r="F79" s="36">
        <v>259891.27</v>
      </c>
      <c r="G79" s="36">
        <v>259891.27</v>
      </c>
      <c r="H79" s="36">
        <v>0</v>
      </c>
      <c r="I79" s="34">
        <f t="shared" si="2"/>
        <v>293555</v>
      </c>
    </row>
    <row r="80" spans="1:9">
      <c r="A80" s="40" t="s">
        <v>115</v>
      </c>
      <c r="B80" s="39" t="s">
        <v>114</v>
      </c>
      <c r="C80" s="35">
        <v>137165</v>
      </c>
      <c r="D80" s="35">
        <v>137165</v>
      </c>
      <c r="E80" s="35">
        <v>0</v>
      </c>
      <c r="F80" s="35">
        <v>901484</v>
      </c>
      <c r="G80" s="35">
        <v>901484</v>
      </c>
      <c r="H80" s="35">
        <v>0</v>
      </c>
      <c r="I80" s="34">
        <f t="shared" si="2"/>
        <v>1038649</v>
      </c>
    </row>
    <row r="81" spans="1:9">
      <c r="A81" s="38" t="s">
        <v>117</v>
      </c>
      <c r="B81" s="37" t="s">
        <v>116</v>
      </c>
      <c r="C81" s="36">
        <v>37863.660000000003</v>
      </c>
      <c r="D81" s="36">
        <v>37863.660000000003</v>
      </c>
      <c r="E81" s="36">
        <v>0</v>
      </c>
      <c r="F81" s="36">
        <v>1519081.34</v>
      </c>
      <c r="G81" s="36">
        <v>1519081.34</v>
      </c>
      <c r="H81" s="36">
        <v>0</v>
      </c>
      <c r="I81" s="34">
        <f t="shared" si="2"/>
        <v>1556945</v>
      </c>
    </row>
    <row r="82" spans="1:9">
      <c r="A82" s="40" t="s">
        <v>118</v>
      </c>
      <c r="B82" s="39" t="s">
        <v>281</v>
      </c>
      <c r="C82" s="35">
        <v>252291.74</v>
      </c>
      <c r="D82" s="35">
        <v>191240.56</v>
      </c>
      <c r="E82" s="35">
        <v>61051.18</v>
      </c>
      <c r="F82" s="35">
        <v>524121.26</v>
      </c>
      <c r="G82" s="35">
        <v>524121.26</v>
      </c>
      <c r="H82" s="35">
        <v>0</v>
      </c>
      <c r="I82" s="34">
        <f t="shared" si="2"/>
        <v>776413</v>
      </c>
    </row>
    <row r="83" spans="1:9">
      <c r="A83" s="38" t="s">
        <v>120</v>
      </c>
      <c r="B83" s="37" t="s">
        <v>119</v>
      </c>
      <c r="C83" s="36">
        <v>66689.37</v>
      </c>
      <c r="D83" s="36">
        <v>65897.279999999999</v>
      </c>
      <c r="E83" s="36">
        <v>792.09</v>
      </c>
      <c r="F83" s="36">
        <v>353969.63</v>
      </c>
      <c r="G83" s="36">
        <v>353969.63</v>
      </c>
      <c r="H83" s="36">
        <v>0</v>
      </c>
      <c r="I83" s="34">
        <f t="shared" si="2"/>
        <v>420659</v>
      </c>
    </row>
    <row r="84" spans="1:9">
      <c r="A84" s="40" t="s">
        <v>122</v>
      </c>
      <c r="B84" s="39" t="s">
        <v>121</v>
      </c>
      <c r="C84" s="35">
        <v>75465.42</v>
      </c>
      <c r="D84" s="35">
        <v>75465.42</v>
      </c>
      <c r="E84" s="35">
        <v>0</v>
      </c>
      <c r="F84" s="35">
        <v>330399.58</v>
      </c>
      <c r="G84" s="35">
        <v>330399.58</v>
      </c>
      <c r="H84" s="35">
        <v>0</v>
      </c>
      <c r="I84" s="34">
        <f t="shared" si="2"/>
        <v>405865</v>
      </c>
    </row>
    <row r="85" spans="1:9">
      <c r="A85" s="38" t="s">
        <v>123</v>
      </c>
      <c r="B85" s="37" t="s">
        <v>280</v>
      </c>
      <c r="C85" s="36">
        <v>3492.79</v>
      </c>
      <c r="D85" s="36">
        <v>3492.79</v>
      </c>
      <c r="E85" s="36">
        <v>0</v>
      </c>
      <c r="F85" s="36">
        <v>182511.21</v>
      </c>
      <c r="G85" s="36">
        <v>182511.21</v>
      </c>
      <c r="H85" s="36">
        <v>0</v>
      </c>
      <c r="I85" s="34">
        <f t="shared" si="2"/>
        <v>186004</v>
      </c>
    </row>
    <row r="86" spans="1:9">
      <c r="A86" s="40" t="s">
        <v>125</v>
      </c>
      <c r="B86" s="39" t="s">
        <v>124</v>
      </c>
      <c r="C86" s="35">
        <v>96484.77</v>
      </c>
      <c r="D86" s="35">
        <v>96484.77</v>
      </c>
      <c r="E86" s="35">
        <v>0</v>
      </c>
      <c r="F86" s="35">
        <v>794471.23</v>
      </c>
      <c r="G86" s="35">
        <v>794471.23</v>
      </c>
      <c r="H86" s="35">
        <v>0</v>
      </c>
      <c r="I86" s="34">
        <f t="shared" si="2"/>
        <v>890956</v>
      </c>
    </row>
    <row r="87" spans="1:9">
      <c r="A87" s="38" t="s">
        <v>127</v>
      </c>
      <c r="B87" s="37" t="s">
        <v>126</v>
      </c>
      <c r="C87" s="36">
        <v>231751.92</v>
      </c>
      <c r="D87" s="36">
        <v>182801.17</v>
      </c>
      <c r="E87" s="36">
        <v>48950.75</v>
      </c>
      <c r="F87" s="36">
        <v>779631.08</v>
      </c>
      <c r="G87" s="36">
        <v>779631.08</v>
      </c>
      <c r="H87" s="36">
        <v>0</v>
      </c>
      <c r="I87" s="34">
        <f t="shared" si="2"/>
        <v>1011383</v>
      </c>
    </row>
    <row r="88" spans="1:9">
      <c r="A88" s="40" t="s">
        <v>129</v>
      </c>
      <c r="B88" s="39" t="s">
        <v>128</v>
      </c>
      <c r="C88" s="35">
        <v>46775.55</v>
      </c>
      <c r="D88" s="35">
        <v>46775.55</v>
      </c>
      <c r="E88" s="35">
        <v>0</v>
      </c>
      <c r="F88" s="35">
        <v>809473.45</v>
      </c>
      <c r="G88" s="35">
        <v>809473.45</v>
      </c>
      <c r="H88" s="35">
        <v>0</v>
      </c>
      <c r="I88" s="34">
        <f t="shared" si="2"/>
        <v>856249</v>
      </c>
    </row>
    <row r="89" spans="1:9">
      <c r="A89" s="38" t="s">
        <v>131</v>
      </c>
      <c r="B89" s="37" t="s">
        <v>130</v>
      </c>
      <c r="C89" s="36">
        <v>580040.65</v>
      </c>
      <c r="D89" s="36">
        <v>580040.65</v>
      </c>
      <c r="E89" s="36">
        <v>0</v>
      </c>
      <c r="F89" s="36">
        <v>2870973.35</v>
      </c>
      <c r="G89" s="36">
        <v>2870973.35</v>
      </c>
      <c r="H89" s="36">
        <v>0</v>
      </c>
      <c r="I89" s="34">
        <f t="shared" si="2"/>
        <v>3451014</v>
      </c>
    </row>
    <row r="90" spans="1:9">
      <c r="A90" s="40" t="s">
        <v>132</v>
      </c>
      <c r="B90" s="39" t="s">
        <v>279</v>
      </c>
      <c r="C90" s="35">
        <v>83518.61</v>
      </c>
      <c r="D90" s="35">
        <v>48037.8</v>
      </c>
      <c r="E90" s="35">
        <v>35480.81</v>
      </c>
      <c r="F90" s="35">
        <v>216239.39</v>
      </c>
      <c r="G90" s="35">
        <v>216239.39</v>
      </c>
      <c r="H90" s="35">
        <v>0</v>
      </c>
      <c r="I90" s="34">
        <f t="shared" si="2"/>
        <v>299758</v>
      </c>
    </row>
    <row r="91" spans="1:9">
      <c r="A91" s="38" t="s">
        <v>134</v>
      </c>
      <c r="B91" s="37" t="s">
        <v>133</v>
      </c>
      <c r="C91" s="36">
        <v>267041.59000000003</v>
      </c>
      <c r="D91" s="36">
        <v>213998.31</v>
      </c>
      <c r="E91" s="36">
        <v>53043.28</v>
      </c>
      <c r="F91" s="36">
        <v>619585.41</v>
      </c>
      <c r="G91" s="36">
        <v>619585.41</v>
      </c>
      <c r="H91" s="36">
        <v>0</v>
      </c>
      <c r="I91" s="34">
        <f t="shared" si="2"/>
        <v>886627</v>
      </c>
    </row>
    <row r="92" spans="1:9">
      <c r="A92" s="40" t="s">
        <v>136</v>
      </c>
      <c r="B92" s="39" t="s">
        <v>135</v>
      </c>
      <c r="C92" s="35">
        <v>83904.79</v>
      </c>
      <c r="D92" s="35">
        <v>83904.79</v>
      </c>
      <c r="E92" s="35">
        <v>0</v>
      </c>
      <c r="F92" s="35">
        <v>1049680.21</v>
      </c>
      <c r="G92" s="35">
        <v>1049680.21</v>
      </c>
      <c r="H92" s="35">
        <v>0</v>
      </c>
      <c r="I92" s="34">
        <f t="shared" si="2"/>
        <v>1133585</v>
      </c>
    </row>
    <row r="93" spans="1:9">
      <c r="A93" s="38" t="s">
        <v>137</v>
      </c>
      <c r="B93" s="37" t="s">
        <v>278</v>
      </c>
      <c r="C93" s="36">
        <v>0</v>
      </c>
      <c r="D93" s="36">
        <v>0</v>
      </c>
      <c r="E93" s="36">
        <v>0</v>
      </c>
      <c r="F93" s="36">
        <v>1056349</v>
      </c>
      <c r="G93" s="36">
        <v>1056349</v>
      </c>
      <c r="H93" s="36">
        <v>0</v>
      </c>
      <c r="I93" s="34">
        <f t="shared" si="2"/>
        <v>1056349</v>
      </c>
    </row>
    <row r="94" spans="1:9">
      <c r="A94" s="40" t="s">
        <v>139</v>
      </c>
      <c r="B94" s="39" t="s">
        <v>138</v>
      </c>
      <c r="C94" s="35">
        <v>2253653.4</v>
      </c>
      <c r="D94" s="35">
        <v>524589.13</v>
      </c>
      <c r="E94" s="35">
        <v>1729064.27</v>
      </c>
      <c r="F94" s="35">
        <v>660370.6</v>
      </c>
      <c r="G94" s="35">
        <v>660370.6</v>
      </c>
      <c r="H94" s="35">
        <v>0</v>
      </c>
      <c r="I94" s="34">
        <f t="shared" si="2"/>
        <v>2914024</v>
      </c>
    </row>
    <row r="95" spans="1:9">
      <c r="A95" s="38" t="s">
        <v>140</v>
      </c>
      <c r="B95" s="37" t="s">
        <v>277</v>
      </c>
      <c r="C95" s="36">
        <v>58863.78</v>
      </c>
      <c r="D95" s="36">
        <v>50561.68</v>
      </c>
      <c r="E95" s="36">
        <v>8302.1</v>
      </c>
      <c r="F95" s="36">
        <v>226136.22</v>
      </c>
      <c r="G95" s="36">
        <v>226136.22</v>
      </c>
      <c r="H95" s="36">
        <v>0</v>
      </c>
      <c r="I95" s="34">
        <f t="shared" si="2"/>
        <v>285000</v>
      </c>
    </row>
    <row r="96" spans="1:9">
      <c r="A96" s="40" t="s">
        <v>142</v>
      </c>
      <c r="B96" s="39" t="s">
        <v>141</v>
      </c>
      <c r="C96" s="35">
        <v>50010.32</v>
      </c>
      <c r="D96" s="35">
        <v>50010.32</v>
      </c>
      <c r="E96" s="35">
        <v>0</v>
      </c>
      <c r="F96" s="35">
        <v>1410878.68</v>
      </c>
      <c r="G96" s="35">
        <v>1410878.68</v>
      </c>
      <c r="H96" s="35">
        <v>0</v>
      </c>
      <c r="I96" s="34">
        <f t="shared" si="2"/>
        <v>1460889</v>
      </c>
    </row>
    <row r="97" spans="1:9">
      <c r="A97" s="38" t="s">
        <v>144</v>
      </c>
      <c r="B97" s="37" t="s">
        <v>143</v>
      </c>
      <c r="C97" s="36">
        <v>38072.92</v>
      </c>
      <c r="D97" s="36">
        <v>38072.92</v>
      </c>
      <c r="E97" s="36">
        <v>0</v>
      </c>
      <c r="F97" s="36">
        <v>818080.08</v>
      </c>
      <c r="G97" s="36">
        <v>818080.08</v>
      </c>
      <c r="H97" s="36">
        <v>0</v>
      </c>
      <c r="I97" s="34">
        <f t="shared" si="2"/>
        <v>856153</v>
      </c>
    </row>
    <row r="98" spans="1:9">
      <c r="A98" s="40" t="s">
        <v>146</v>
      </c>
      <c r="B98" s="39" t="s">
        <v>145</v>
      </c>
      <c r="C98" s="35">
        <v>19653.310000000001</v>
      </c>
      <c r="D98" s="35">
        <v>19653.310000000001</v>
      </c>
      <c r="E98" s="35">
        <v>0</v>
      </c>
      <c r="F98" s="35">
        <v>423743.69</v>
      </c>
      <c r="G98" s="35">
        <v>423743.69</v>
      </c>
      <c r="H98" s="35">
        <v>0</v>
      </c>
      <c r="I98" s="34">
        <f t="shared" si="2"/>
        <v>443397</v>
      </c>
    </row>
    <row r="99" spans="1:9">
      <c r="A99" s="38" t="s">
        <v>147</v>
      </c>
      <c r="B99" s="37" t="s">
        <v>276</v>
      </c>
      <c r="C99" s="36">
        <v>22845.68</v>
      </c>
      <c r="D99" s="36">
        <v>22845.68</v>
      </c>
      <c r="E99" s="36">
        <v>0</v>
      </c>
      <c r="F99" s="36">
        <v>426472.32</v>
      </c>
      <c r="G99" s="36">
        <v>426472.32</v>
      </c>
      <c r="H99" s="36">
        <v>0</v>
      </c>
      <c r="I99" s="34">
        <f t="shared" si="2"/>
        <v>449318</v>
      </c>
    </row>
    <row r="100" spans="1:9" ht="25.5">
      <c r="A100" s="40" t="s">
        <v>275</v>
      </c>
      <c r="B100" s="39" t="s">
        <v>274</v>
      </c>
      <c r="C100" s="35">
        <v>32425.71</v>
      </c>
      <c r="D100" s="35">
        <v>32425.71</v>
      </c>
      <c r="E100" s="35">
        <v>0</v>
      </c>
      <c r="F100" s="35">
        <v>582163.29</v>
      </c>
      <c r="G100" s="35">
        <v>582163.29</v>
      </c>
      <c r="H100" s="35">
        <v>0</v>
      </c>
      <c r="I100" s="34">
        <f t="shared" ref="I100:I131" si="3">SUM(C100+F100)</f>
        <v>614589</v>
      </c>
    </row>
    <row r="101" spans="1:9">
      <c r="A101" s="38" t="s">
        <v>150</v>
      </c>
      <c r="B101" s="37" t="s">
        <v>149</v>
      </c>
      <c r="C101" s="36">
        <v>16867.169999999998</v>
      </c>
      <c r="D101" s="36">
        <v>16867.169999999998</v>
      </c>
      <c r="E101" s="36">
        <v>0</v>
      </c>
      <c r="F101" s="36">
        <v>1083345.83</v>
      </c>
      <c r="G101" s="36">
        <v>1083345.83</v>
      </c>
      <c r="H101" s="36">
        <v>0</v>
      </c>
      <c r="I101" s="34">
        <f t="shared" si="3"/>
        <v>1100213</v>
      </c>
    </row>
    <row r="102" spans="1:9">
      <c r="A102" s="40" t="s">
        <v>151</v>
      </c>
      <c r="B102" s="39" t="s">
        <v>253</v>
      </c>
      <c r="C102" s="35">
        <v>235493.44</v>
      </c>
      <c r="D102" s="35">
        <v>235493.44</v>
      </c>
      <c r="E102" s="35">
        <v>0</v>
      </c>
      <c r="F102" s="35">
        <v>6183953.5599999996</v>
      </c>
      <c r="G102" s="35">
        <v>6183953.5599999996</v>
      </c>
      <c r="H102" s="35">
        <v>0</v>
      </c>
      <c r="I102" s="34">
        <f t="shared" si="3"/>
        <v>6419447</v>
      </c>
    </row>
    <row r="103" spans="1:9">
      <c r="A103" s="38" t="s">
        <v>153</v>
      </c>
      <c r="B103" s="37" t="s">
        <v>152</v>
      </c>
      <c r="C103" s="36">
        <v>1315.76</v>
      </c>
      <c r="D103" s="36">
        <v>1315.76</v>
      </c>
      <c r="E103" s="36">
        <v>0</v>
      </c>
      <c r="F103" s="36">
        <v>198200.24</v>
      </c>
      <c r="G103" s="36">
        <v>198200.24</v>
      </c>
      <c r="H103" s="36">
        <v>0</v>
      </c>
      <c r="I103" s="34">
        <f t="shared" si="3"/>
        <v>199516</v>
      </c>
    </row>
    <row r="104" spans="1:9">
      <c r="A104" s="40" t="s">
        <v>155</v>
      </c>
      <c r="B104" s="39" t="s">
        <v>154</v>
      </c>
      <c r="C104" s="35">
        <v>76727.509999999995</v>
      </c>
      <c r="D104" s="35">
        <v>76727.509999999995</v>
      </c>
      <c r="E104" s="35">
        <v>0</v>
      </c>
      <c r="F104" s="35">
        <v>610828.49</v>
      </c>
      <c r="G104" s="35">
        <v>610828.49</v>
      </c>
      <c r="H104" s="35">
        <v>0</v>
      </c>
      <c r="I104" s="34">
        <f t="shared" si="3"/>
        <v>687556</v>
      </c>
    </row>
    <row r="105" spans="1:9">
      <c r="A105" s="38" t="s">
        <v>156</v>
      </c>
      <c r="B105" s="37" t="s">
        <v>273</v>
      </c>
      <c r="C105" s="36">
        <v>318607.03000000003</v>
      </c>
      <c r="D105" s="36">
        <v>318607.03000000003</v>
      </c>
      <c r="E105" s="36">
        <v>0</v>
      </c>
      <c r="F105" s="36">
        <v>1173906.97</v>
      </c>
      <c r="G105" s="36">
        <v>1173906.97</v>
      </c>
      <c r="H105" s="36">
        <v>0</v>
      </c>
      <c r="I105" s="34">
        <f t="shared" si="3"/>
        <v>1492514</v>
      </c>
    </row>
    <row r="106" spans="1:9">
      <c r="A106" s="40" t="s">
        <v>157</v>
      </c>
      <c r="B106" s="39" t="s">
        <v>272</v>
      </c>
      <c r="C106" s="35">
        <v>59977.35</v>
      </c>
      <c r="D106" s="35">
        <v>27164.86</v>
      </c>
      <c r="E106" s="35">
        <v>32812.49</v>
      </c>
      <c r="F106" s="35">
        <v>118076.65</v>
      </c>
      <c r="G106" s="35">
        <v>118076.65</v>
      </c>
      <c r="H106" s="35">
        <v>0</v>
      </c>
      <c r="I106" s="34">
        <f t="shared" si="3"/>
        <v>178054</v>
      </c>
    </row>
    <row r="107" spans="1:9">
      <c r="A107" s="38" t="s">
        <v>158</v>
      </c>
      <c r="B107" s="37" t="s">
        <v>271</v>
      </c>
      <c r="C107" s="36">
        <v>94402.71</v>
      </c>
      <c r="D107" s="36">
        <v>94402.71</v>
      </c>
      <c r="E107" s="36">
        <v>0</v>
      </c>
      <c r="F107" s="36">
        <v>896822.29</v>
      </c>
      <c r="G107" s="36">
        <v>896822.29</v>
      </c>
      <c r="H107" s="36">
        <v>0</v>
      </c>
      <c r="I107" s="34">
        <f t="shared" si="3"/>
        <v>991225</v>
      </c>
    </row>
    <row r="108" spans="1:9">
      <c r="A108" s="40" t="s">
        <v>160</v>
      </c>
      <c r="B108" s="39" t="s">
        <v>159</v>
      </c>
      <c r="C108" s="35">
        <v>167477.35</v>
      </c>
      <c r="D108" s="35">
        <v>109511.41</v>
      </c>
      <c r="E108" s="35">
        <v>57965.94</v>
      </c>
      <c r="F108" s="35">
        <v>650998.65</v>
      </c>
      <c r="G108" s="35">
        <v>650998.65</v>
      </c>
      <c r="H108" s="35">
        <v>0</v>
      </c>
      <c r="I108" s="34">
        <f t="shared" si="3"/>
        <v>818476</v>
      </c>
    </row>
    <row r="109" spans="1:9">
      <c r="A109" s="38" t="s">
        <v>161</v>
      </c>
      <c r="B109" s="37" t="s">
        <v>270</v>
      </c>
      <c r="C109" s="36">
        <v>0</v>
      </c>
      <c r="D109" s="36">
        <v>0</v>
      </c>
      <c r="E109" s="36">
        <v>0</v>
      </c>
      <c r="F109" s="36">
        <v>240778</v>
      </c>
      <c r="G109" s="36">
        <v>240778</v>
      </c>
      <c r="H109" s="36">
        <v>0</v>
      </c>
      <c r="I109" s="34">
        <f t="shared" si="3"/>
        <v>240778</v>
      </c>
    </row>
    <row r="110" spans="1:9">
      <c r="A110" s="40" t="s">
        <v>163</v>
      </c>
      <c r="B110" s="39" t="s">
        <v>162</v>
      </c>
      <c r="C110" s="35">
        <v>197637.75</v>
      </c>
      <c r="D110" s="35">
        <v>125967.63</v>
      </c>
      <c r="E110" s="35">
        <v>71670.12</v>
      </c>
      <c r="F110" s="35">
        <v>580867.25</v>
      </c>
      <c r="G110" s="35">
        <v>580867.25</v>
      </c>
      <c r="H110" s="35">
        <v>0</v>
      </c>
      <c r="I110" s="34">
        <f t="shared" si="3"/>
        <v>778505</v>
      </c>
    </row>
    <row r="111" spans="1:9">
      <c r="A111" s="38" t="s">
        <v>164</v>
      </c>
      <c r="B111" s="37" t="s">
        <v>269</v>
      </c>
      <c r="C111" s="36">
        <v>5994.1</v>
      </c>
      <c r="D111" s="36">
        <v>5994.1</v>
      </c>
      <c r="E111" s="36">
        <v>0</v>
      </c>
      <c r="F111" s="36">
        <v>315261.90000000002</v>
      </c>
      <c r="G111" s="36">
        <v>315261.90000000002</v>
      </c>
      <c r="H111" s="36">
        <v>0</v>
      </c>
      <c r="I111" s="34">
        <f t="shared" si="3"/>
        <v>321256</v>
      </c>
    </row>
    <row r="112" spans="1:9">
      <c r="A112" s="40" t="s">
        <v>166</v>
      </c>
      <c r="B112" s="39" t="s">
        <v>165</v>
      </c>
      <c r="C112" s="35">
        <v>5097.3</v>
      </c>
      <c r="D112" s="35">
        <v>5097.3</v>
      </c>
      <c r="E112" s="35">
        <v>0</v>
      </c>
      <c r="F112" s="35">
        <v>279212.7</v>
      </c>
      <c r="G112" s="35">
        <v>279212.7</v>
      </c>
      <c r="H112" s="35">
        <v>0</v>
      </c>
      <c r="I112" s="34">
        <f t="shared" si="3"/>
        <v>284310</v>
      </c>
    </row>
    <row r="113" spans="1:9">
      <c r="A113" s="38" t="s">
        <v>168</v>
      </c>
      <c r="B113" s="37" t="s">
        <v>167</v>
      </c>
      <c r="C113" s="36">
        <v>64103.47</v>
      </c>
      <c r="D113" s="36">
        <v>53333.919999999998</v>
      </c>
      <c r="E113" s="36">
        <v>10769.55</v>
      </c>
      <c r="F113" s="36">
        <v>88260.53</v>
      </c>
      <c r="G113" s="36">
        <v>88260.53</v>
      </c>
      <c r="H113" s="36">
        <v>0</v>
      </c>
      <c r="I113" s="34">
        <f t="shared" si="3"/>
        <v>152364</v>
      </c>
    </row>
    <row r="114" spans="1:9">
      <c r="A114" s="40" t="s">
        <v>170</v>
      </c>
      <c r="B114" s="39" t="s">
        <v>169</v>
      </c>
      <c r="C114" s="35">
        <v>77583.570000000007</v>
      </c>
      <c r="D114" s="35">
        <v>77583.570000000007</v>
      </c>
      <c r="E114" s="35">
        <v>0</v>
      </c>
      <c r="F114" s="35">
        <v>433608.43</v>
      </c>
      <c r="G114" s="35">
        <v>433608.43</v>
      </c>
      <c r="H114" s="35">
        <v>0</v>
      </c>
      <c r="I114" s="34">
        <f t="shared" si="3"/>
        <v>511192</v>
      </c>
    </row>
    <row r="115" spans="1:9">
      <c r="A115" s="38" t="s">
        <v>172</v>
      </c>
      <c r="B115" s="37" t="s">
        <v>171</v>
      </c>
      <c r="C115" s="36">
        <v>228872.81</v>
      </c>
      <c r="D115" s="36">
        <v>228872.81</v>
      </c>
      <c r="E115" s="36">
        <v>0</v>
      </c>
      <c r="F115" s="36">
        <v>2204561.19</v>
      </c>
      <c r="G115" s="36">
        <v>2204561.19</v>
      </c>
      <c r="H115" s="36">
        <v>0</v>
      </c>
      <c r="I115" s="34">
        <f t="shared" si="3"/>
        <v>2433434</v>
      </c>
    </row>
    <row r="116" spans="1:9">
      <c r="A116" s="40" t="s">
        <v>174</v>
      </c>
      <c r="B116" s="39" t="s">
        <v>173</v>
      </c>
      <c r="C116" s="35">
        <v>73877.81</v>
      </c>
      <c r="D116" s="35">
        <v>73877.81</v>
      </c>
      <c r="E116" s="35">
        <v>0</v>
      </c>
      <c r="F116" s="35">
        <v>785028.19</v>
      </c>
      <c r="G116" s="35">
        <v>785028.19</v>
      </c>
      <c r="H116" s="35">
        <v>0</v>
      </c>
      <c r="I116" s="34">
        <f t="shared" si="3"/>
        <v>858906</v>
      </c>
    </row>
    <row r="117" spans="1:9">
      <c r="A117" s="38" t="s">
        <v>175</v>
      </c>
      <c r="B117" s="37" t="s">
        <v>268</v>
      </c>
      <c r="C117" s="36">
        <v>20386.259999999998</v>
      </c>
      <c r="D117" s="36">
        <v>10380.459999999999</v>
      </c>
      <c r="E117" s="36">
        <v>10005.799999999999</v>
      </c>
      <c r="F117" s="36">
        <v>45450.74</v>
      </c>
      <c r="G117" s="36">
        <v>45450.74</v>
      </c>
      <c r="H117" s="36">
        <v>0</v>
      </c>
      <c r="I117" s="34">
        <f t="shared" si="3"/>
        <v>65837</v>
      </c>
    </row>
    <row r="118" spans="1:9">
      <c r="A118" s="40" t="s">
        <v>177</v>
      </c>
      <c r="B118" s="39" t="s">
        <v>176</v>
      </c>
      <c r="C118" s="35">
        <v>574474.13</v>
      </c>
      <c r="D118" s="35">
        <v>226652.83</v>
      </c>
      <c r="E118" s="35">
        <v>347821.3</v>
      </c>
      <c r="F118" s="35">
        <v>1043151.87</v>
      </c>
      <c r="G118" s="35">
        <v>1043151.87</v>
      </c>
      <c r="H118" s="35">
        <v>0</v>
      </c>
      <c r="I118" s="34">
        <f t="shared" si="3"/>
        <v>1617626</v>
      </c>
    </row>
    <row r="119" spans="1:9">
      <c r="A119" s="38" t="s">
        <v>179</v>
      </c>
      <c r="B119" s="37" t="s">
        <v>178</v>
      </c>
      <c r="C119" s="36">
        <v>656892.05000000005</v>
      </c>
      <c r="D119" s="36">
        <v>638080.03</v>
      </c>
      <c r="E119" s="36">
        <v>18812.02</v>
      </c>
      <c r="F119" s="36">
        <v>1859599.95</v>
      </c>
      <c r="G119" s="36">
        <v>1859599.95</v>
      </c>
      <c r="H119" s="36">
        <v>0</v>
      </c>
      <c r="I119" s="34">
        <f t="shared" si="3"/>
        <v>2516492</v>
      </c>
    </row>
    <row r="120" spans="1:9">
      <c r="A120" s="40" t="s">
        <v>180</v>
      </c>
      <c r="B120" s="39" t="s">
        <v>267</v>
      </c>
      <c r="C120" s="35">
        <v>2667.71</v>
      </c>
      <c r="D120" s="35">
        <v>2667.71</v>
      </c>
      <c r="E120" s="35">
        <v>0</v>
      </c>
      <c r="F120" s="35">
        <v>130171.29</v>
      </c>
      <c r="G120" s="35">
        <v>130171.29</v>
      </c>
      <c r="H120" s="35">
        <v>0</v>
      </c>
      <c r="I120" s="34">
        <f t="shared" si="3"/>
        <v>132839</v>
      </c>
    </row>
    <row r="121" spans="1:9">
      <c r="A121" s="38" t="s">
        <v>182</v>
      </c>
      <c r="B121" s="37" t="s">
        <v>181</v>
      </c>
      <c r="C121" s="36">
        <v>1641895.33</v>
      </c>
      <c r="D121" s="36">
        <v>1641895.33</v>
      </c>
      <c r="E121" s="36">
        <v>0</v>
      </c>
      <c r="F121" s="36">
        <v>6405616.6699999999</v>
      </c>
      <c r="G121" s="36">
        <v>6405616.6699999999</v>
      </c>
      <c r="H121" s="36">
        <v>0</v>
      </c>
      <c r="I121" s="34">
        <f t="shared" si="3"/>
        <v>8047512</v>
      </c>
    </row>
    <row r="122" spans="1:9">
      <c r="A122" s="40" t="s">
        <v>184</v>
      </c>
      <c r="B122" s="39" t="s">
        <v>183</v>
      </c>
      <c r="C122" s="35">
        <v>128234.05</v>
      </c>
      <c r="D122" s="35">
        <v>50465.53</v>
      </c>
      <c r="E122" s="35">
        <v>77768.52</v>
      </c>
      <c r="F122" s="35">
        <v>518631.95</v>
      </c>
      <c r="G122" s="35">
        <v>518631.95</v>
      </c>
      <c r="H122" s="35">
        <v>0</v>
      </c>
      <c r="I122" s="34">
        <f t="shared" si="3"/>
        <v>646866</v>
      </c>
    </row>
    <row r="123" spans="1:9">
      <c r="A123" s="38" t="s">
        <v>186</v>
      </c>
      <c r="B123" s="37" t="s">
        <v>185</v>
      </c>
      <c r="C123" s="36">
        <v>50413.43</v>
      </c>
      <c r="D123" s="36">
        <v>50413.43</v>
      </c>
      <c r="E123" s="36">
        <v>0</v>
      </c>
      <c r="F123" s="36">
        <v>505279.57</v>
      </c>
      <c r="G123" s="36">
        <v>505279.57</v>
      </c>
      <c r="H123" s="36">
        <v>0</v>
      </c>
      <c r="I123" s="34">
        <f t="shared" si="3"/>
        <v>555693</v>
      </c>
    </row>
    <row r="124" spans="1:9">
      <c r="A124" s="40" t="s">
        <v>188</v>
      </c>
      <c r="B124" s="39" t="s">
        <v>187</v>
      </c>
      <c r="C124" s="35">
        <v>316001</v>
      </c>
      <c r="D124" s="35">
        <v>316001</v>
      </c>
      <c r="E124" s="35">
        <v>0</v>
      </c>
      <c r="F124" s="35">
        <v>2694109</v>
      </c>
      <c r="G124" s="35">
        <v>2694109</v>
      </c>
      <c r="H124" s="35">
        <v>0</v>
      </c>
      <c r="I124" s="34">
        <f t="shared" si="3"/>
        <v>3010110</v>
      </c>
    </row>
    <row r="125" spans="1:9">
      <c r="A125" s="38" t="s">
        <v>266</v>
      </c>
      <c r="B125" s="37" t="s">
        <v>248</v>
      </c>
      <c r="C125" s="36">
        <v>8746185.6699999999</v>
      </c>
      <c r="D125" s="36">
        <v>0</v>
      </c>
      <c r="E125" s="36">
        <v>8746185.6699999999</v>
      </c>
      <c r="F125" s="36">
        <v>16555739.33</v>
      </c>
      <c r="G125" s="36">
        <v>16555739.33</v>
      </c>
      <c r="H125" s="36">
        <v>0</v>
      </c>
      <c r="I125" s="34">
        <f t="shared" si="3"/>
        <v>25301925</v>
      </c>
    </row>
    <row r="126" spans="1:9">
      <c r="A126" s="40" t="s">
        <v>190</v>
      </c>
      <c r="B126" s="39" t="s">
        <v>189</v>
      </c>
      <c r="C126" s="35">
        <v>298114.11</v>
      </c>
      <c r="D126" s="35">
        <v>190467.96</v>
      </c>
      <c r="E126" s="35">
        <v>107646.15</v>
      </c>
      <c r="F126" s="35">
        <v>362154.89</v>
      </c>
      <c r="G126" s="35">
        <v>362154.89</v>
      </c>
      <c r="H126" s="35">
        <v>0</v>
      </c>
      <c r="I126" s="34">
        <f t="shared" si="3"/>
        <v>660269</v>
      </c>
    </row>
    <row r="127" spans="1:9">
      <c r="A127" s="38" t="s">
        <v>191</v>
      </c>
      <c r="B127" s="37" t="s">
        <v>265</v>
      </c>
      <c r="C127" s="36">
        <v>53179.15</v>
      </c>
      <c r="D127" s="36">
        <v>17461.61</v>
      </c>
      <c r="E127" s="36">
        <v>35717.54</v>
      </c>
      <c r="F127" s="36">
        <v>34769.85</v>
      </c>
      <c r="G127" s="36">
        <v>34769.85</v>
      </c>
      <c r="H127" s="36">
        <v>0</v>
      </c>
      <c r="I127" s="34">
        <f t="shared" si="3"/>
        <v>87949</v>
      </c>
    </row>
    <row r="128" spans="1:9">
      <c r="A128" s="40" t="s">
        <v>193</v>
      </c>
      <c r="B128" s="39" t="s">
        <v>192</v>
      </c>
      <c r="C128" s="35">
        <v>29914.59</v>
      </c>
      <c r="D128" s="35">
        <v>29914.59</v>
      </c>
      <c r="E128" s="35">
        <v>0</v>
      </c>
      <c r="F128" s="35">
        <v>438306.41</v>
      </c>
      <c r="G128" s="35">
        <v>438306.41</v>
      </c>
      <c r="H128" s="35">
        <v>0</v>
      </c>
      <c r="I128" s="34">
        <f t="shared" si="3"/>
        <v>468221</v>
      </c>
    </row>
    <row r="129" spans="1:9">
      <c r="A129" s="38" t="s">
        <v>195</v>
      </c>
      <c r="B129" s="37" t="s">
        <v>194</v>
      </c>
      <c r="C129" s="36">
        <v>631609.25</v>
      </c>
      <c r="D129" s="36">
        <v>625542.88</v>
      </c>
      <c r="E129" s="36">
        <v>6066.37</v>
      </c>
      <c r="F129" s="36">
        <v>1843880.75</v>
      </c>
      <c r="G129" s="36">
        <v>1843880.75</v>
      </c>
      <c r="H129" s="36">
        <v>0</v>
      </c>
      <c r="I129" s="34">
        <f t="shared" si="3"/>
        <v>2475490</v>
      </c>
    </row>
    <row r="130" spans="1:9">
      <c r="A130" s="40" t="s">
        <v>197</v>
      </c>
      <c r="B130" s="39" t="s">
        <v>196</v>
      </c>
      <c r="C130" s="35">
        <v>384338.99</v>
      </c>
      <c r="D130" s="35">
        <v>384338.99</v>
      </c>
      <c r="E130" s="35">
        <v>0</v>
      </c>
      <c r="F130" s="35">
        <v>5284962.01</v>
      </c>
      <c r="G130" s="35">
        <v>5284962.01</v>
      </c>
      <c r="H130" s="35">
        <v>0</v>
      </c>
      <c r="I130" s="34">
        <f t="shared" si="3"/>
        <v>5669301</v>
      </c>
    </row>
    <row r="131" spans="1:9">
      <c r="A131" s="38" t="s">
        <v>198</v>
      </c>
      <c r="B131" s="37" t="s">
        <v>264</v>
      </c>
      <c r="C131" s="36">
        <v>19454.66</v>
      </c>
      <c r="D131" s="36">
        <v>19454.66</v>
      </c>
      <c r="E131" s="36">
        <v>0</v>
      </c>
      <c r="F131" s="36">
        <v>344542.34</v>
      </c>
      <c r="G131" s="36">
        <v>344542.34</v>
      </c>
      <c r="H131" s="36">
        <v>0</v>
      </c>
      <c r="I131" s="34">
        <f t="shared" si="3"/>
        <v>363997</v>
      </c>
    </row>
    <row r="132" spans="1:9" ht="25.5">
      <c r="A132" s="40" t="s">
        <v>233</v>
      </c>
      <c r="B132" s="39" t="s">
        <v>263</v>
      </c>
      <c r="C132" s="35">
        <v>70668.31</v>
      </c>
      <c r="D132" s="35">
        <v>0</v>
      </c>
      <c r="E132" s="35">
        <v>70668.31</v>
      </c>
      <c r="F132" s="35">
        <v>39348.69</v>
      </c>
      <c r="G132" s="35">
        <v>31398.69</v>
      </c>
      <c r="H132" s="35">
        <v>7950</v>
      </c>
      <c r="I132" s="34">
        <f t="shared" ref="I132:I152" si="4">SUM(C132+F132)</f>
        <v>110017</v>
      </c>
    </row>
    <row r="133" spans="1:9" ht="25.5">
      <c r="A133" s="38" t="s">
        <v>235</v>
      </c>
      <c r="B133" s="37" t="s">
        <v>262</v>
      </c>
      <c r="C133" s="36">
        <v>0</v>
      </c>
      <c r="D133" s="36">
        <v>0</v>
      </c>
      <c r="E133" s="36">
        <v>0</v>
      </c>
      <c r="F133" s="36">
        <v>107849</v>
      </c>
      <c r="G133" s="36">
        <v>96669</v>
      </c>
      <c r="H133" s="36">
        <v>11180</v>
      </c>
      <c r="I133" s="34">
        <f t="shared" si="4"/>
        <v>107849</v>
      </c>
    </row>
    <row r="134" spans="1:9" ht="25.5">
      <c r="A134" s="40" t="s">
        <v>261</v>
      </c>
      <c r="B134" s="39" t="s">
        <v>260</v>
      </c>
      <c r="C134" s="35">
        <v>226.15</v>
      </c>
      <c r="D134" s="35">
        <v>0</v>
      </c>
      <c r="E134" s="35">
        <v>226.15</v>
      </c>
      <c r="F134" s="35">
        <v>107002.85</v>
      </c>
      <c r="G134" s="35">
        <v>107002.85</v>
      </c>
      <c r="H134" s="35">
        <v>0</v>
      </c>
      <c r="I134" s="34">
        <f t="shared" si="4"/>
        <v>107229</v>
      </c>
    </row>
    <row r="135" spans="1:9">
      <c r="A135" s="38" t="s">
        <v>200</v>
      </c>
      <c r="B135" s="37" t="s">
        <v>199</v>
      </c>
      <c r="C135" s="36">
        <v>260950.76</v>
      </c>
      <c r="D135" s="36">
        <v>260950.76</v>
      </c>
      <c r="E135" s="36">
        <v>0</v>
      </c>
      <c r="F135" s="36">
        <v>2321662.2400000002</v>
      </c>
      <c r="G135" s="36">
        <v>2321662.2400000002</v>
      </c>
      <c r="H135" s="36">
        <v>0</v>
      </c>
      <c r="I135" s="34">
        <f t="shared" si="4"/>
        <v>2582613</v>
      </c>
    </row>
    <row r="136" spans="1:9">
      <c r="A136" s="40" t="s">
        <v>201</v>
      </c>
      <c r="B136" s="39" t="s">
        <v>259</v>
      </c>
      <c r="C136" s="35">
        <v>27175.55</v>
      </c>
      <c r="D136" s="35">
        <v>27175.55</v>
      </c>
      <c r="E136" s="35">
        <v>0</v>
      </c>
      <c r="F136" s="35">
        <v>253369.45</v>
      </c>
      <c r="G136" s="35">
        <v>253369.45</v>
      </c>
      <c r="H136" s="35">
        <v>0</v>
      </c>
      <c r="I136" s="34">
        <f t="shared" si="4"/>
        <v>280545</v>
      </c>
    </row>
    <row r="137" spans="1:9">
      <c r="A137" s="38" t="s">
        <v>203</v>
      </c>
      <c r="B137" s="37" t="s">
        <v>202</v>
      </c>
      <c r="C137" s="36">
        <v>29979.25</v>
      </c>
      <c r="D137" s="36">
        <v>29979.25</v>
      </c>
      <c r="E137" s="36">
        <v>0</v>
      </c>
      <c r="F137" s="36">
        <v>258938.75</v>
      </c>
      <c r="G137" s="36">
        <v>258938.75</v>
      </c>
      <c r="H137" s="36">
        <v>0</v>
      </c>
      <c r="I137" s="34">
        <f t="shared" si="4"/>
        <v>288918</v>
      </c>
    </row>
    <row r="138" spans="1:9">
      <c r="A138" s="40" t="s">
        <v>204</v>
      </c>
      <c r="B138" s="39" t="s">
        <v>258</v>
      </c>
      <c r="C138" s="35">
        <v>0</v>
      </c>
      <c r="D138" s="35">
        <v>0</v>
      </c>
      <c r="E138" s="35">
        <v>0</v>
      </c>
      <c r="F138" s="35">
        <v>817993</v>
      </c>
      <c r="G138" s="35">
        <v>817993</v>
      </c>
      <c r="H138" s="35">
        <v>0</v>
      </c>
      <c r="I138" s="34">
        <f t="shared" si="4"/>
        <v>817993</v>
      </c>
    </row>
    <row r="139" spans="1:9">
      <c r="A139" s="38" t="s">
        <v>206</v>
      </c>
      <c r="B139" s="37" t="s">
        <v>205</v>
      </c>
      <c r="C139" s="36">
        <v>185515.67</v>
      </c>
      <c r="D139" s="36">
        <v>130969.31</v>
      </c>
      <c r="E139" s="36">
        <v>54546.36</v>
      </c>
      <c r="F139" s="36">
        <v>466621.33</v>
      </c>
      <c r="G139" s="36">
        <v>466621.33</v>
      </c>
      <c r="H139" s="36">
        <v>0</v>
      </c>
      <c r="I139" s="34">
        <f t="shared" si="4"/>
        <v>652137</v>
      </c>
    </row>
    <row r="140" spans="1:9">
      <c r="A140" s="40" t="s">
        <v>208</v>
      </c>
      <c r="B140" s="39" t="s">
        <v>207</v>
      </c>
      <c r="C140" s="35">
        <v>94753</v>
      </c>
      <c r="D140" s="35">
        <v>72307.289999999994</v>
      </c>
      <c r="E140" s="35">
        <v>22445.71</v>
      </c>
      <c r="F140" s="35">
        <v>242490</v>
      </c>
      <c r="G140" s="35">
        <v>242490</v>
      </c>
      <c r="H140" s="35">
        <v>0</v>
      </c>
      <c r="I140" s="34">
        <f t="shared" si="4"/>
        <v>337243</v>
      </c>
    </row>
    <row r="141" spans="1:9">
      <c r="A141" s="38" t="s">
        <v>210</v>
      </c>
      <c r="B141" s="37" t="s">
        <v>209</v>
      </c>
      <c r="C141" s="36">
        <v>110445.66</v>
      </c>
      <c r="D141" s="36">
        <v>110445.66</v>
      </c>
      <c r="E141" s="36">
        <v>0</v>
      </c>
      <c r="F141" s="36">
        <v>895317.34</v>
      </c>
      <c r="G141" s="36">
        <v>895317.34</v>
      </c>
      <c r="H141" s="36">
        <v>0</v>
      </c>
      <c r="I141" s="34">
        <f t="shared" si="4"/>
        <v>1005763</v>
      </c>
    </row>
    <row r="142" spans="1:9">
      <c r="A142" s="40" t="s">
        <v>212</v>
      </c>
      <c r="B142" s="39" t="s">
        <v>211</v>
      </c>
      <c r="C142" s="35">
        <v>81382.81</v>
      </c>
      <c r="D142" s="35">
        <v>28792.78</v>
      </c>
      <c r="E142" s="35">
        <v>52590.03</v>
      </c>
      <c r="F142" s="35">
        <v>83578.19</v>
      </c>
      <c r="G142" s="35">
        <v>83578.19</v>
      </c>
      <c r="H142" s="35">
        <v>0</v>
      </c>
      <c r="I142" s="34">
        <f t="shared" si="4"/>
        <v>164961</v>
      </c>
    </row>
    <row r="143" spans="1:9">
      <c r="A143" s="38" t="s">
        <v>214</v>
      </c>
      <c r="B143" s="37" t="s">
        <v>213</v>
      </c>
      <c r="C143" s="36">
        <v>1007658.6</v>
      </c>
      <c r="D143" s="36">
        <v>458014.96</v>
      </c>
      <c r="E143" s="36">
        <v>549643.64</v>
      </c>
      <c r="F143" s="36">
        <v>557226.4</v>
      </c>
      <c r="G143" s="36">
        <v>557226.4</v>
      </c>
      <c r="H143" s="36">
        <v>0</v>
      </c>
      <c r="I143" s="34">
        <f t="shared" si="4"/>
        <v>1564885</v>
      </c>
    </row>
    <row r="144" spans="1:9">
      <c r="A144" s="40" t="s">
        <v>216</v>
      </c>
      <c r="B144" s="39" t="s">
        <v>215</v>
      </c>
      <c r="C144" s="35">
        <v>464174.46</v>
      </c>
      <c r="D144" s="35">
        <v>328683.40000000002</v>
      </c>
      <c r="E144" s="35">
        <v>135491.06</v>
      </c>
      <c r="F144" s="35">
        <v>1344129.54</v>
      </c>
      <c r="G144" s="35">
        <v>1344129.54</v>
      </c>
      <c r="H144" s="35">
        <v>0</v>
      </c>
      <c r="I144" s="34">
        <f t="shared" si="4"/>
        <v>1808304</v>
      </c>
    </row>
    <row r="145" spans="1:9">
      <c r="A145" s="38" t="s">
        <v>218</v>
      </c>
      <c r="B145" s="37" t="s">
        <v>217</v>
      </c>
      <c r="C145" s="36">
        <v>84843.56</v>
      </c>
      <c r="D145" s="36">
        <v>84843.56</v>
      </c>
      <c r="E145" s="36">
        <v>0</v>
      </c>
      <c r="F145" s="36">
        <v>463088.44</v>
      </c>
      <c r="G145" s="36">
        <v>463088.44</v>
      </c>
      <c r="H145" s="36">
        <v>0</v>
      </c>
      <c r="I145" s="34">
        <f t="shared" si="4"/>
        <v>547932</v>
      </c>
    </row>
    <row r="146" spans="1:9">
      <c r="A146" s="40" t="s">
        <v>220</v>
      </c>
      <c r="B146" s="39" t="s">
        <v>219</v>
      </c>
      <c r="C146" s="35">
        <v>241194.06</v>
      </c>
      <c r="D146" s="35">
        <v>144548.67000000001</v>
      </c>
      <c r="E146" s="35">
        <v>96645.39</v>
      </c>
      <c r="F146" s="35">
        <v>671070.93999999994</v>
      </c>
      <c r="G146" s="35">
        <v>671070.93999999994</v>
      </c>
      <c r="H146" s="35">
        <v>0</v>
      </c>
      <c r="I146" s="34">
        <f t="shared" si="4"/>
        <v>912265</v>
      </c>
    </row>
    <row r="147" spans="1:9">
      <c r="A147" s="38" t="s">
        <v>221</v>
      </c>
      <c r="B147" s="37" t="s">
        <v>257</v>
      </c>
      <c r="C147" s="36">
        <v>121661.85</v>
      </c>
      <c r="D147" s="36">
        <v>26538.98</v>
      </c>
      <c r="E147" s="36">
        <v>95122.87</v>
      </c>
      <c r="F147" s="36">
        <v>98454.15</v>
      </c>
      <c r="G147" s="36">
        <v>98454.15</v>
      </c>
      <c r="H147" s="36">
        <v>0</v>
      </c>
      <c r="I147" s="34">
        <f t="shared" si="4"/>
        <v>220116</v>
      </c>
    </row>
    <row r="148" spans="1:9" ht="25.5">
      <c r="A148" s="40" t="s">
        <v>237</v>
      </c>
      <c r="B148" s="39" t="s">
        <v>256</v>
      </c>
      <c r="C148" s="35">
        <v>30967</v>
      </c>
      <c r="D148" s="35">
        <v>17216.07</v>
      </c>
      <c r="E148" s="35">
        <v>13750.93</v>
      </c>
      <c r="F148" s="35">
        <v>0</v>
      </c>
      <c r="G148" s="35">
        <v>0</v>
      </c>
      <c r="H148" s="35">
        <v>0</v>
      </c>
      <c r="I148" s="34">
        <f t="shared" si="4"/>
        <v>30967</v>
      </c>
    </row>
    <row r="149" spans="1:9">
      <c r="A149" s="38" t="s">
        <v>223</v>
      </c>
      <c r="B149" s="37" t="s">
        <v>222</v>
      </c>
      <c r="C149" s="36">
        <v>29.7</v>
      </c>
      <c r="D149" s="36">
        <v>29.7</v>
      </c>
      <c r="E149" s="36">
        <v>0</v>
      </c>
      <c r="F149" s="36">
        <v>896869.3</v>
      </c>
      <c r="G149" s="36">
        <v>896869.3</v>
      </c>
      <c r="H149" s="36">
        <v>0</v>
      </c>
      <c r="I149" s="34">
        <f t="shared" si="4"/>
        <v>896899</v>
      </c>
    </row>
    <row r="150" spans="1:9">
      <c r="A150" s="40" t="s">
        <v>225</v>
      </c>
      <c r="B150" s="39" t="s">
        <v>224</v>
      </c>
      <c r="C150" s="35">
        <v>693088.72</v>
      </c>
      <c r="D150" s="35">
        <v>693088.72</v>
      </c>
      <c r="E150" s="35">
        <v>0</v>
      </c>
      <c r="F150" s="35">
        <v>5990806.2800000003</v>
      </c>
      <c r="G150" s="35">
        <v>5990806.2800000003</v>
      </c>
      <c r="H150" s="35">
        <v>0</v>
      </c>
      <c r="I150" s="34">
        <f t="shared" si="4"/>
        <v>6683895</v>
      </c>
    </row>
    <row r="151" spans="1:9">
      <c r="A151" s="38" t="s">
        <v>227</v>
      </c>
      <c r="B151" s="37" t="s">
        <v>226</v>
      </c>
      <c r="C151" s="36">
        <v>589676.46</v>
      </c>
      <c r="D151" s="36">
        <v>589676.46</v>
      </c>
      <c r="E151" s="36">
        <v>0</v>
      </c>
      <c r="F151" s="36">
        <v>2914928.54</v>
      </c>
      <c r="G151" s="36">
        <v>2914928.54</v>
      </c>
      <c r="H151" s="36">
        <v>0</v>
      </c>
      <c r="I151" s="34">
        <f t="shared" si="4"/>
        <v>3504605</v>
      </c>
    </row>
    <row r="152" spans="1:9">
      <c r="A152" s="44" t="s">
        <v>255</v>
      </c>
      <c r="B152" s="45"/>
      <c r="C152" s="35">
        <v>38162522.560000002</v>
      </c>
      <c r="D152" s="35">
        <v>20350207.140000001</v>
      </c>
      <c r="E152" s="35">
        <v>17812315.420000002</v>
      </c>
      <c r="F152" s="35">
        <v>180179414.44</v>
      </c>
      <c r="G152" s="35">
        <v>169888576.16</v>
      </c>
      <c r="H152" s="35">
        <v>10290838.279999999</v>
      </c>
      <c r="I152" s="34">
        <f t="shared" si="4"/>
        <v>218341937</v>
      </c>
    </row>
    <row r="153" spans="1:9" ht="0" hidden="1" customHeight="1"/>
  </sheetData>
  <mergeCells count="6">
    <mergeCell ref="A152:B152"/>
    <mergeCell ref="A1:I1"/>
    <mergeCell ref="A2:A3"/>
    <mergeCell ref="B2:B3"/>
    <mergeCell ref="C2:E2"/>
    <mergeCell ref="F2:H2"/>
  </mergeCells>
  <pageMargins left="1" right="1" top="1" bottom="1.45" header="1" footer="1"/>
  <pageSetup orientation="landscape" horizontalDpi="300" verticalDpi="300"/>
  <headerFooter alignWithMargins="0">
    <oddFooter>&amp;L&amp;"Arial,Regular"&amp;10 11/10/2020 7:22:07 PM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49251-2940-43FC-B451-48BC9AA160CC}">
  <dimension ref="A1:I148"/>
  <sheetViews>
    <sheetView showGridLines="0" workbookViewId="0">
      <selection activeCell="A4" sqref="A4"/>
    </sheetView>
  </sheetViews>
  <sheetFormatPr defaultRowHeight="15"/>
  <cols>
    <col min="1" max="1" width="13.7109375" style="33" customWidth="1"/>
    <col min="2" max="2" width="20.85546875" style="33" customWidth="1"/>
    <col min="3" max="3" width="16.7109375" style="33" customWidth="1"/>
    <col min="4" max="5" width="17.42578125" style="33" customWidth="1"/>
    <col min="6" max="6" width="16.7109375" style="33" customWidth="1"/>
    <col min="7" max="8" width="17.42578125" style="33" customWidth="1"/>
    <col min="9" max="9" width="15.140625" style="33" customWidth="1"/>
    <col min="10" max="16384" width="9.140625" style="33"/>
  </cols>
  <sheetData>
    <row r="1" spans="1:9" ht="28.9" customHeight="1">
      <c r="A1" s="46" t="s">
        <v>340</v>
      </c>
      <c r="B1" s="47"/>
      <c r="C1" s="47"/>
      <c r="D1" s="47"/>
      <c r="E1" s="47"/>
      <c r="F1" s="47"/>
      <c r="G1" s="47"/>
      <c r="H1" s="47"/>
      <c r="I1" s="47"/>
    </row>
    <row r="2" spans="1:9">
      <c r="A2" s="48" t="s">
        <v>323</v>
      </c>
      <c r="B2" s="50" t="s">
        <v>322</v>
      </c>
      <c r="C2" s="48" t="s">
        <v>339</v>
      </c>
      <c r="D2" s="51"/>
      <c r="E2" s="45"/>
      <c r="F2" s="48" t="s">
        <v>338</v>
      </c>
      <c r="G2" s="51"/>
      <c r="H2" s="45"/>
    </row>
    <row r="3" spans="1:9">
      <c r="A3" s="49"/>
      <c r="B3" s="49"/>
      <c r="C3" s="41" t="s">
        <v>321</v>
      </c>
      <c r="D3" s="41" t="s">
        <v>320</v>
      </c>
      <c r="E3" s="41" t="s">
        <v>319</v>
      </c>
      <c r="F3" s="41" t="s">
        <v>321</v>
      </c>
      <c r="G3" s="41" t="s">
        <v>320</v>
      </c>
      <c r="H3" s="41" t="s">
        <v>319</v>
      </c>
    </row>
    <row r="4" spans="1:9" ht="25.5">
      <c r="A4" s="40" t="s">
        <v>318</v>
      </c>
      <c r="B4" s="39" t="s">
        <v>0</v>
      </c>
      <c r="C4" s="35">
        <v>4571.2700000000004</v>
      </c>
      <c r="D4" s="35">
        <v>0</v>
      </c>
      <c r="E4" s="35">
        <v>4571.2700000000004</v>
      </c>
      <c r="F4" s="35">
        <v>21448.73</v>
      </c>
      <c r="G4" s="35">
        <v>20249.61</v>
      </c>
      <c r="H4" s="35">
        <v>1199.1199999999999</v>
      </c>
      <c r="I4" s="34">
        <f t="shared" ref="I4:I35" si="0">SUM(C4+F4)</f>
        <v>26020</v>
      </c>
    </row>
    <row r="5" spans="1:9">
      <c r="A5" s="38" t="s">
        <v>1</v>
      </c>
      <c r="B5" s="37" t="s">
        <v>317</v>
      </c>
      <c r="C5" s="36">
        <v>16030</v>
      </c>
      <c r="D5" s="36">
        <v>0</v>
      </c>
      <c r="E5" s="36">
        <v>16030</v>
      </c>
      <c r="F5" s="36">
        <v>0</v>
      </c>
      <c r="G5" s="36">
        <v>0</v>
      </c>
      <c r="H5" s="36">
        <v>0</v>
      </c>
      <c r="I5" s="34">
        <f t="shared" si="0"/>
        <v>16030</v>
      </c>
    </row>
    <row r="6" spans="1:9">
      <c r="A6" s="40" t="s">
        <v>2</v>
      </c>
      <c r="B6" s="39" t="s">
        <v>316</v>
      </c>
      <c r="C6" s="35">
        <v>8568.64</v>
      </c>
      <c r="D6" s="35">
        <v>3017.71</v>
      </c>
      <c r="E6" s="35">
        <v>5550.93</v>
      </c>
      <c r="F6" s="35">
        <v>1327.36</v>
      </c>
      <c r="G6" s="35">
        <v>1327.36</v>
      </c>
      <c r="H6" s="35">
        <v>0</v>
      </c>
      <c r="I6" s="34">
        <f t="shared" si="0"/>
        <v>9896</v>
      </c>
    </row>
    <row r="7" spans="1:9">
      <c r="A7" s="38" t="s">
        <v>4</v>
      </c>
      <c r="B7" s="37" t="s">
        <v>3</v>
      </c>
      <c r="C7" s="36">
        <v>27270.41</v>
      </c>
      <c r="D7" s="36">
        <v>18960.78</v>
      </c>
      <c r="E7" s="36">
        <v>8309.6299999999992</v>
      </c>
      <c r="F7" s="36">
        <v>57951.59</v>
      </c>
      <c r="G7" s="36">
        <v>57951.59</v>
      </c>
      <c r="H7" s="36">
        <v>0</v>
      </c>
      <c r="I7" s="34">
        <f t="shared" si="0"/>
        <v>85222</v>
      </c>
    </row>
    <row r="8" spans="1:9">
      <c r="A8" s="40" t="s">
        <v>314</v>
      </c>
      <c r="B8" s="39" t="s">
        <v>313</v>
      </c>
      <c r="C8" s="35">
        <v>9112.7099999999991</v>
      </c>
      <c r="D8" s="35">
        <v>0</v>
      </c>
      <c r="E8" s="35">
        <v>9112.7099999999991</v>
      </c>
      <c r="F8" s="35">
        <v>670.29</v>
      </c>
      <c r="G8" s="35">
        <v>670.29</v>
      </c>
      <c r="H8" s="35">
        <v>0</v>
      </c>
      <c r="I8" s="34">
        <f t="shared" si="0"/>
        <v>9783</v>
      </c>
    </row>
    <row r="9" spans="1:9">
      <c r="A9" s="38" t="s">
        <v>5</v>
      </c>
      <c r="B9" s="37" t="s">
        <v>312</v>
      </c>
      <c r="C9" s="36">
        <v>39.18</v>
      </c>
      <c r="D9" s="36">
        <v>39.18</v>
      </c>
      <c r="E9" s="36">
        <v>0</v>
      </c>
      <c r="F9" s="36">
        <v>20396.82</v>
      </c>
      <c r="G9" s="36">
        <v>20396.82</v>
      </c>
      <c r="H9" s="36">
        <v>0</v>
      </c>
      <c r="I9" s="34">
        <f t="shared" si="0"/>
        <v>20436</v>
      </c>
    </row>
    <row r="10" spans="1:9">
      <c r="A10" s="40" t="s">
        <v>311</v>
      </c>
      <c r="B10" s="39" t="s">
        <v>310</v>
      </c>
      <c r="C10" s="35">
        <v>25209.99</v>
      </c>
      <c r="D10" s="35">
        <v>1695.47</v>
      </c>
      <c r="E10" s="35">
        <v>23514.52</v>
      </c>
      <c r="F10" s="35">
        <v>7403.01</v>
      </c>
      <c r="G10" s="35">
        <v>7403.01</v>
      </c>
      <c r="H10" s="35">
        <v>0</v>
      </c>
      <c r="I10" s="34">
        <f t="shared" si="0"/>
        <v>32613</v>
      </c>
    </row>
    <row r="11" spans="1:9">
      <c r="A11" s="38" t="s">
        <v>7</v>
      </c>
      <c r="B11" s="37" t="s">
        <v>6</v>
      </c>
      <c r="C11" s="36">
        <v>43107</v>
      </c>
      <c r="D11" s="36">
        <v>13175.94</v>
      </c>
      <c r="E11" s="36">
        <v>29931.06</v>
      </c>
      <c r="F11" s="36">
        <v>0</v>
      </c>
      <c r="G11" s="36">
        <v>0</v>
      </c>
      <c r="H11" s="36">
        <v>0</v>
      </c>
      <c r="I11" s="34">
        <f t="shared" si="0"/>
        <v>43107</v>
      </c>
    </row>
    <row r="12" spans="1:9">
      <c r="A12" s="40" t="s">
        <v>8</v>
      </c>
      <c r="B12" s="39" t="s">
        <v>309</v>
      </c>
      <c r="C12" s="35">
        <v>182.48</v>
      </c>
      <c r="D12" s="35">
        <v>182.48</v>
      </c>
      <c r="E12" s="35">
        <v>0</v>
      </c>
      <c r="F12" s="35">
        <v>3535.52</v>
      </c>
      <c r="G12" s="35">
        <v>3535.52</v>
      </c>
      <c r="H12" s="35">
        <v>0</v>
      </c>
      <c r="I12" s="34">
        <f t="shared" si="0"/>
        <v>3718</v>
      </c>
    </row>
    <row r="13" spans="1:9">
      <c r="A13" s="38" t="s">
        <v>10</v>
      </c>
      <c r="B13" s="37" t="s">
        <v>9</v>
      </c>
      <c r="C13" s="36">
        <v>2187.13</v>
      </c>
      <c r="D13" s="36">
        <v>2187.13</v>
      </c>
      <c r="E13" s="36">
        <v>0</v>
      </c>
      <c r="F13" s="36">
        <v>17326.87</v>
      </c>
      <c r="G13" s="36">
        <v>17326.87</v>
      </c>
      <c r="H13" s="36">
        <v>0</v>
      </c>
      <c r="I13" s="34">
        <f t="shared" si="0"/>
        <v>19514</v>
      </c>
    </row>
    <row r="14" spans="1:9">
      <c r="A14" s="40" t="s">
        <v>12</v>
      </c>
      <c r="B14" s="39" t="s">
        <v>11</v>
      </c>
      <c r="C14" s="35">
        <v>8195.06</v>
      </c>
      <c r="D14" s="35">
        <v>2106.08</v>
      </c>
      <c r="E14" s="35">
        <v>6088.98</v>
      </c>
      <c r="F14" s="35">
        <v>21076.94</v>
      </c>
      <c r="G14" s="35">
        <v>21076.94</v>
      </c>
      <c r="H14" s="35">
        <v>0</v>
      </c>
      <c r="I14" s="34">
        <f t="shared" si="0"/>
        <v>29272</v>
      </c>
    </row>
    <row r="15" spans="1:9">
      <c r="A15" s="38" t="s">
        <v>14</v>
      </c>
      <c r="B15" s="37" t="s">
        <v>13</v>
      </c>
      <c r="C15" s="36">
        <v>0</v>
      </c>
      <c r="D15" s="36">
        <v>0</v>
      </c>
      <c r="E15" s="36">
        <v>0</v>
      </c>
      <c r="F15" s="36">
        <v>101046</v>
      </c>
      <c r="G15" s="36">
        <v>101046</v>
      </c>
      <c r="H15" s="36">
        <v>0</v>
      </c>
      <c r="I15" s="34">
        <f t="shared" si="0"/>
        <v>101046</v>
      </c>
    </row>
    <row r="16" spans="1:9">
      <c r="A16" s="40" t="s">
        <v>15</v>
      </c>
      <c r="B16" s="39" t="s">
        <v>308</v>
      </c>
      <c r="C16" s="35">
        <v>0</v>
      </c>
      <c r="D16" s="35">
        <v>0</v>
      </c>
      <c r="E16" s="35">
        <v>0</v>
      </c>
      <c r="F16" s="35">
        <v>5793</v>
      </c>
      <c r="G16" s="35">
        <v>5793</v>
      </c>
      <c r="H16" s="35">
        <v>0</v>
      </c>
      <c r="I16" s="34">
        <f t="shared" si="0"/>
        <v>5793</v>
      </c>
    </row>
    <row r="17" spans="1:9">
      <c r="A17" s="38" t="s">
        <v>17</v>
      </c>
      <c r="B17" s="37" t="s">
        <v>16</v>
      </c>
      <c r="C17" s="36">
        <v>59656.85</v>
      </c>
      <c r="D17" s="36">
        <v>18762.63</v>
      </c>
      <c r="E17" s="36">
        <v>40894.22</v>
      </c>
      <c r="F17" s="36">
        <v>15214.15</v>
      </c>
      <c r="G17" s="36">
        <v>15214.15</v>
      </c>
      <c r="H17" s="36">
        <v>0</v>
      </c>
      <c r="I17" s="34">
        <f t="shared" si="0"/>
        <v>74871</v>
      </c>
    </row>
    <row r="18" spans="1:9">
      <c r="A18" s="40" t="s">
        <v>18</v>
      </c>
      <c r="B18" s="39" t="s">
        <v>307</v>
      </c>
      <c r="C18" s="35">
        <v>0</v>
      </c>
      <c r="D18" s="35">
        <v>0</v>
      </c>
      <c r="E18" s="35">
        <v>0</v>
      </c>
      <c r="F18" s="35">
        <v>23402</v>
      </c>
      <c r="G18" s="35">
        <v>23402</v>
      </c>
      <c r="H18" s="35">
        <v>0</v>
      </c>
      <c r="I18" s="34">
        <f t="shared" si="0"/>
        <v>23402</v>
      </c>
    </row>
    <row r="19" spans="1:9">
      <c r="A19" s="38" t="s">
        <v>20</v>
      </c>
      <c r="B19" s="37" t="s">
        <v>19</v>
      </c>
      <c r="C19" s="36">
        <v>8232.1299999999992</v>
      </c>
      <c r="D19" s="36">
        <v>8232.1299999999992</v>
      </c>
      <c r="E19" s="36">
        <v>0</v>
      </c>
      <c r="F19" s="36">
        <v>44309.87</v>
      </c>
      <c r="G19" s="36">
        <v>44309.87</v>
      </c>
      <c r="H19" s="36">
        <v>0</v>
      </c>
      <c r="I19" s="34">
        <f t="shared" si="0"/>
        <v>52542</v>
      </c>
    </row>
    <row r="20" spans="1:9">
      <c r="A20" s="40" t="s">
        <v>22</v>
      </c>
      <c r="B20" s="39" t="s">
        <v>21</v>
      </c>
      <c r="C20" s="35">
        <v>5695.71</v>
      </c>
      <c r="D20" s="35">
        <v>2911.27</v>
      </c>
      <c r="E20" s="35">
        <v>2784.44</v>
      </c>
      <c r="F20" s="35">
        <v>9669.2900000000009</v>
      </c>
      <c r="G20" s="35">
        <v>9669.2900000000009</v>
      </c>
      <c r="H20" s="35">
        <v>0</v>
      </c>
      <c r="I20" s="34">
        <f t="shared" si="0"/>
        <v>15365</v>
      </c>
    </row>
    <row r="21" spans="1:9">
      <c r="A21" s="38" t="s">
        <v>24</v>
      </c>
      <c r="B21" s="37" t="s">
        <v>23</v>
      </c>
      <c r="C21" s="36">
        <v>0</v>
      </c>
      <c r="D21" s="36">
        <v>0</v>
      </c>
      <c r="E21" s="36">
        <v>0</v>
      </c>
      <c r="F21" s="36">
        <v>71143</v>
      </c>
      <c r="G21" s="36">
        <v>71143</v>
      </c>
      <c r="H21" s="36">
        <v>0</v>
      </c>
      <c r="I21" s="34">
        <f t="shared" si="0"/>
        <v>71143</v>
      </c>
    </row>
    <row r="22" spans="1:9">
      <c r="A22" s="40" t="s">
        <v>306</v>
      </c>
      <c r="B22" s="39" t="s">
        <v>25</v>
      </c>
      <c r="C22" s="35">
        <v>33512</v>
      </c>
      <c r="D22" s="35">
        <v>0</v>
      </c>
      <c r="E22" s="35">
        <v>33512</v>
      </c>
      <c r="F22" s="35">
        <v>0</v>
      </c>
      <c r="G22" s="35">
        <v>0</v>
      </c>
      <c r="H22" s="35">
        <v>0</v>
      </c>
      <c r="I22" s="34">
        <f t="shared" si="0"/>
        <v>33512</v>
      </c>
    </row>
    <row r="23" spans="1:9">
      <c r="A23" s="38" t="s">
        <v>305</v>
      </c>
      <c r="B23" s="37" t="s">
        <v>26</v>
      </c>
      <c r="C23" s="36">
        <v>4540.6899999999996</v>
      </c>
      <c r="D23" s="36">
        <v>2798.74</v>
      </c>
      <c r="E23" s="36">
        <v>1741.95</v>
      </c>
      <c r="F23" s="36">
        <v>9030.31</v>
      </c>
      <c r="G23" s="36">
        <v>9030.31</v>
      </c>
      <c r="H23" s="36">
        <v>0</v>
      </c>
      <c r="I23" s="34">
        <f t="shared" si="0"/>
        <v>13571</v>
      </c>
    </row>
    <row r="24" spans="1:9">
      <c r="A24" s="40" t="s">
        <v>304</v>
      </c>
      <c r="B24" s="39" t="s">
        <v>27</v>
      </c>
      <c r="C24" s="35">
        <v>39816</v>
      </c>
      <c r="D24" s="35">
        <v>2258.46</v>
      </c>
      <c r="E24" s="35">
        <v>37557.54</v>
      </c>
      <c r="F24" s="35">
        <v>0</v>
      </c>
      <c r="G24" s="35">
        <v>0</v>
      </c>
      <c r="H24" s="35">
        <v>0</v>
      </c>
      <c r="I24" s="34">
        <f t="shared" si="0"/>
        <v>39816</v>
      </c>
    </row>
    <row r="25" spans="1:9">
      <c r="A25" s="38" t="s">
        <v>303</v>
      </c>
      <c r="B25" s="37" t="s">
        <v>28</v>
      </c>
      <c r="C25" s="36">
        <v>3369.58</v>
      </c>
      <c r="D25" s="36">
        <v>0</v>
      </c>
      <c r="E25" s="36">
        <v>3369.58</v>
      </c>
      <c r="F25" s="36">
        <v>7371.42</v>
      </c>
      <c r="G25" s="36">
        <v>7371.42</v>
      </c>
      <c r="H25" s="36">
        <v>0</v>
      </c>
      <c r="I25" s="34">
        <f t="shared" si="0"/>
        <v>10741</v>
      </c>
    </row>
    <row r="26" spans="1:9">
      <c r="A26" s="40" t="s">
        <v>29</v>
      </c>
      <c r="B26" s="39" t="s">
        <v>302</v>
      </c>
      <c r="C26" s="35">
        <v>6802.71</v>
      </c>
      <c r="D26" s="35">
        <v>5746.49</v>
      </c>
      <c r="E26" s="35">
        <v>1056.22</v>
      </c>
      <c r="F26" s="35">
        <v>52887.29</v>
      </c>
      <c r="G26" s="35">
        <v>52887.29</v>
      </c>
      <c r="H26" s="35">
        <v>0</v>
      </c>
      <c r="I26" s="34">
        <f t="shared" si="0"/>
        <v>59690</v>
      </c>
    </row>
    <row r="27" spans="1:9">
      <c r="A27" s="38" t="s">
        <v>30</v>
      </c>
      <c r="B27" s="37" t="s">
        <v>301</v>
      </c>
      <c r="C27" s="36">
        <v>10080.85</v>
      </c>
      <c r="D27" s="36">
        <v>2833.37</v>
      </c>
      <c r="E27" s="36">
        <v>7247.48</v>
      </c>
      <c r="F27" s="36">
        <v>5752.15</v>
      </c>
      <c r="G27" s="36">
        <v>5752.15</v>
      </c>
      <c r="H27" s="36">
        <v>0</v>
      </c>
      <c r="I27" s="34">
        <f t="shared" si="0"/>
        <v>15833</v>
      </c>
    </row>
    <row r="28" spans="1:9">
      <c r="A28" s="40" t="s">
        <v>32</v>
      </c>
      <c r="B28" s="39" t="s">
        <v>31</v>
      </c>
      <c r="C28" s="35">
        <v>11976.96</v>
      </c>
      <c r="D28" s="35">
        <v>8182.56</v>
      </c>
      <c r="E28" s="35">
        <v>3794.4</v>
      </c>
      <c r="F28" s="35">
        <v>34430.04</v>
      </c>
      <c r="G28" s="35">
        <v>34430.04</v>
      </c>
      <c r="H28" s="35">
        <v>0</v>
      </c>
      <c r="I28" s="34">
        <f t="shared" si="0"/>
        <v>46407</v>
      </c>
    </row>
    <row r="29" spans="1:9">
      <c r="A29" s="38" t="s">
        <v>34</v>
      </c>
      <c r="B29" s="37" t="s">
        <v>33</v>
      </c>
      <c r="C29" s="36">
        <v>7055.54</v>
      </c>
      <c r="D29" s="36">
        <v>7055.54</v>
      </c>
      <c r="E29" s="36">
        <v>0</v>
      </c>
      <c r="F29" s="36">
        <v>19700.46</v>
      </c>
      <c r="G29" s="36">
        <v>19700.46</v>
      </c>
      <c r="H29" s="36">
        <v>0</v>
      </c>
      <c r="I29" s="34">
        <f t="shared" si="0"/>
        <v>26756</v>
      </c>
    </row>
    <row r="30" spans="1:9">
      <c r="A30" s="40" t="s">
        <v>300</v>
      </c>
      <c r="B30" s="39" t="s">
        <v>299</v>
      </c>
      <c r="C30" s="35">
        <v>8041.27</v>
      </c>
      <c r="D30" s="35">
        <v>4039.68</v>
      </c>
      <c r="E30" s="35">
        <v>4001.59</v>
      </c>
      <c r="F30" s="35">
        <v>17228.73</v>
      </c>
      <c r="G30" s="35">
        <v>17228.73</v>
      </c>
      <c r="H30" s="35">
        <v>0</v>
      </c>
      <c r="I30" s="34">
        <f t="shared" si="0"/>
        <v>25270</v>
      </c>
    </row>
    <row r="31" spans="1:9">
      <c r="A31" s="38" t="s">
        <v>36</v>
      </c>
      <c r="B31" s="37" t="s">
        <v>35</v>
      </c>
      <c r="C31" s="36">
        <v>5896.88</v>
      </c>
      <c r="D31" s="36">
        <v>2203.2399999999998</v>
      </c>
      <c r="E31" s="36">
        <v>3693.64</v>
      </c>
      <c r="F31" s="36">
        <v>4488.12</v>
      </c>
      <c r="G31" s="36">
        <v>4488.12</v>
      </c>
      <c r="H31" s="36">
        <v>0</v>
      </c>
      <c r="I31" s="34">
        <f t="shared" si="0"/>
        <v>10385</v>
      </c>
    </row>
    <row r="32" spans="1:9">
      <c r="A32" s="40" t="s">
        <v>38</v>
      </c>
      <c r="B32" s="39" t="s">
        <v>37</v>
      </c>
      <c r="C32" s="35">
        <v>28428.51</v>
      </c>
      <c r="D32" s="35">
        <v>3361</v>
      </c>
      <c r="E32" s="35">
        <v>25067.51</v>
      </c>
      <c r="F32" s="35">
        <v>17119.490000000002</v>
      </c>
      <c r="G32" s="35">
        <v>17119.490000000002</v>
      </c>
      <c r="H32" s="35">
        <v>0</v>
      </c>
      <c r="I32" s="34">
        <f t="shared" si="0"/>
        <v>45548</v>
      </c>
    </row>
    <row r="33" spans="1:9">
      <c r="A33" s="38" t="s">
        <v>39</v>
      </c>
      <c r="B33" s="37" t="s">
        <v>252</v>
      </c>
      <c r="C33" s="36">
        <v>0</v>
      </c>
      <c r="D33" s="36">
        <v>0</v>
      </c>
      <c r="E33" s="36">
        <v>0</v>
      </c>
      <c r="F33" s="36">
        <v>333602</v>
      </c>
      <c r="G33" s="36">
        <v>53807.66</v>
      </c>
      <c r="H33" s="36">
        <v>279794.34000000003</v>
      </c>
      <c r="I33" s="34">
        <f t="shared" si="0"/>
        <v>333602</v>
      </c>
    </row>
    <row r="34" spans="1:9">
      <c r="A34" s="40" t="s">
        <v>40</v>
      </c>
      <c r="B34" s="39" t="s">
        <v>298</v>
      </c>
      <c r="C34" s="35">
        <v>8511</v>
      </c>
      <c r="D34" s="35">
        <v>0</v>
      </c>
      <c r="E34" s="35">
        <v>8511</v>
      </c>
      <c r="F34" s="35">
        <v>0</v>
      </c>
      <c r="G34" s="35">
        <v>0</v>
      </c>
      <c r="H34" s="35">
        <v>0</v>
      </c>
      <c r="I34" s="34">
        <f t="shared" si="0"/>
        <v>8511</v>
      </c>
    </row>
    <row r="35" spans="1:9">
      <c r="A35" s="38" t="s">
        <v>42</v>
      </c>
      <c r="B35" s="37" t="s">
        <v>41</v>
      </c>
      <c r="C35" s="36">
        <v>20796.3</v>
      </c>
      <c r="D35" s="36">
        <v>6748.91</v>
      </c>
      <c r="E35" s="36">
        <v>14047.39</v>
      </c>
      <c r="F35" s="36">
        <v>18527.7</v>
      </c>
      <c r="G35" s="36">
        <v>18527.7</v>
      </c>
      <c r="H35" s="36">
        <v>0</v>
      </c>
      <c r="I35" s="34">
        <f t="shared" si="0"/>
        <v>39324</v>
      </c>
    </row>
    <row r="36" spans="1:9">
      <c r="A36" s="40" t="s">
        <v>44</v>
      </c>
      <c r="B36" s="39" t="s">
        <v>43</v>
      </c>
      <c r="C36" s="35">
        <v>19557.23</v>
      </c>
      <c r="D36" s="35">
        <v>3688.78</v>
      </c>
      <c r="E36" s="35">
        <v>15868.45</v>
      </c>
      <c r="F36" s="35">
        <v>6372.77</v>
      </c>
      <c r="G36" s="35">
        <v>6372.77</v>
      </c>
      <c r="H36" s="35">
        <v>0</v>
      </c>
      <c r="I36" s="34">
        <f t="shared" ref="I36:I67" si="1">SUM(C36+F36)</f>
        <v>25930</v>
      </c>
    </row>
    <row r="37" spans="1:9">
      <c r="A37" s="38" t="s">
        <v>46</v>
      </c>
      <c r="B37" s="37" t="s">
        <v>45</v>
      </c>
      <c r="C37" s="36">
        <v>32969.56</v>
      </c>
      <c r="D37" s="36">
        <v>10322.35</v>
      </c>
      <c r="E37" s="36">
        <v>22647.21</v>
      </c>
      <c r="F37" s="36">
        <v>25724.44</v>
      </c>
      <c r="G37" s="36">
        <v>25724.44</v>
      </c>
      <c r="H37" s="36">
        <v>0</v>
      </c>
      <c r="I37" s="34">
        <f t="shared" si="1"/>
        <v>58694</v>
      </c>
    </row>
    <row r="38" spans="1:9">
      <c r="A38" s="40" t="s">
        <v>48</v>
      </c>
      <c r="B38" s="39" t="s">
        <v>47</v>
      </c>
      <c r="C38" s="35">
        <v>2118.84</v>
      </c>
      <c r="D38" s="35">
        <v>2118.84</v>
      </c>
      <c r="E38" s="35">
        <v>0</v>
      </c>
      <c r="F38" s="35">
        <v>31773.16</v>
      </c>
      <c r="G38" s="35">
        <v>31773.16</v>
      </c>
      <c r="H38" s="35">
        <v>0</v>
      </c>
      <c r="I38" s="34">
        <f t="shared" si="1"/>
        <v>33892</v>
      </c>
    </row>
    <row r="39" spans="1:9">
      <c r="A39" s="38" t="s">
        <v>49</v>
      </c>
      <c r="B39" s="37" t="s">
        <v>297</v>
      </c>
      <c r="C39" s="36">
        <v>0</v>
      </c>
      <c r="D39" s="36">
        <v>0</v>
      </c>
      <c r="E39" s="36">
        <v>0</v>
      </c>
      <c r="F39" s="36">
        <v>23233</v>
      </c>
      <c r="G39" s="36">
        <v>23233</v>
      </c>
      <c r="H39" s="36">
        <v>0</v>
      </c>
      <c r="I39" s="34">
        <f t="shared" si="1"/>
        <v>23233</v>
      </c>
    </row>
    <row r="40" spans="1:9">
      <c r="A40" s="40" t="s">
        <v>50</v>
      </c>
      <c r="B40" s="39" t="s">
        <v>296</v>
      </c>
      <c r="C40" s="35">
        <v>3942.1</v>
      </c>
      <c r="D40" s="35">
        <v>2073.69</v>
      </c>
      <c r="E40" s="35">
        <v>1868.41</v>
      </c>
      <c r="F40" s="35">
        <v>8866.9</v>
      </c>
      <c r="G40" s="35">
        <v>8866.9</v>
      </c>
      <c r="H40" s="35">
        <v>0</v>
      </c>
      <c r="I40" s="34">
        <f t="shared" si="1"/>
        <v>12809</v>
      </c>
    </row>
    <row r="41" spans="1:9">
      <c r="A41" s="38" t="s">
        <v>51</v>
      </c>
      <c r="B41" s="37" t="s">
        <v>295</v>
      </c>
      <c r="C41" s="36">
        <v>12003</v>
      </c>
      <c r="D41" s="36">
        <v>742.87</v>
      </c>
      <c r="E41" s="36">
        <v>11260.13</v>
      </c>
      <c r="F41" s="36">
        <v>0</v>
      </c>
      <c r="G41" s="36">
        <v>0</v>
      </c>
      <c r="H41" s="36">
        <v>0</v>
      </c>
      <c r="I41" s="34">
        <f t="shared" si="1"/>
        <v>12003</v>
      </c>
    </row>
    <row r="42" spans="1:9" ht="25.5">
      <c r="A42" s="40" t="s">
        <v>53</v>
      </c>
      <c r="B42" s="39" t="s">
        <v>294</v>
      </c>
      <c r="C42" s="35">
        <v>22281.54</v>
      </c>
      <c r="D42" s="35">
        <v>4726.17</v>
      </c>
      <c r="E42" s="35">
        <v>17555.37</v>
      </c>
      <c r="F42" s="35">
        <v>11254.46</v>
      </c>
      <c r="G42" s="35">
        <v>11254.46</v>
      </c>
      <c r="H42" s="35">
        <v>0</v>
      </c>
      <c r="I42" s="34">
        <f t="shared" si="1"/>
        <v>33536</v>
      </c>
    </row>
    <row r="43" spans="1:9">
      <c r="A43" s="38" t="s">
        <v>54</v>
      </c>
      <c r="B43" s="37" t="s">
        <v>293</v>
      </c>
      <c r="C43" s="36">
        <v>9839.7900000000009</v>
      </c>
      <c r="D43" s="36">
        <v>4062.62</v>
      </c>
      <c r="E43" s="36">
        <v>5777.17</v>
      </c>
      <c r="F43" s="36">
        <v>75.209999999999994</v>
      </c>
      <c r="G43" s="36">
        <v>75.209999999999994</v>
      </c>
      <c r="H43" s="36">
        <v>0</v>
      </c>
      <c r="I43" s="34">
        <f t="shared" si="1"/>
        <v>9915</v>
      </c>
    </row>
    <row r="44" spans="1:9">
      <c r="A44" s="40" t="s">
        <v>56</v>
      </c>
      <c r="B44" s="39" t="s">
        <v>55</v>
      </c>
      <c r="C44" s="35">
        <v>0</v>
      </c>
      <c r="D44" s="35">
        <v>0</v>
      </c>
      <c r="E44" s="35">
        <v>0</v>
      </c>
      <c r="F44" s="35">
        <v>29187</v>
      </c>
      <c r="G44" s="35">
        <v>29187</v>
      </c>
      <c r="H44" s="35">
        <v>0</v>
      </c>
      <c r="I44" s="34">
        <f t="shared" si="1"/>
        <v>29187</v>
      </c>
    </row>
    <row r="45" spans="1:9">
      <c r="A45" s="38" t="s">
        <v>58</v>
      </c>
      <c r="B45" s="37" t="s">
        <v>57</v>
      </c>
      <c r="C45" s="36">
        <v>2668.6</v>
      </c>
      <c r="D45" s="36">
        <v>2668.6</v>
      </c>
      <c r="E45" s="36">
        <v>0</v>
      </c>
      <c r="F45" s="36">
        <v>45742.400000000001</v>
      </c>
      <c r="G45" s="36">
        <v>45742.400000000001</v>
      </c>
      <c r="H45" s="36">
        <v>0</v>
      </c>
      <c r="I45" s="34">
        <f t="shared" si="1"/>
        <v>48411</v>
      </c>
    </row>
    <row r="46" spans="1:9">
      <c r="A46" s="40" t="s">
        <v>60</v>
      </c>
      <c r="B46" s="39" t="s">
        <v>59</v>
      </c>
      <c r="C46" s="35">
        <v>4134.16</v>
      </c>
      <c r="D46" s="35">
        <v>4134.16</v>
      </c>
      <c r="E46" s="35">
        <v>0</v>
      </c>
      <c r="F46" s="35">
        <v>16672.84</v>
      </c>
      <c r="G46" s="35">
        <v>16672.84</v>
      </c>
      <c r="H46" s="35">
        <v>0</v>
      </c>
      <c r="I46" s="34">
        <f t="shared" si="1"/>
        <v>20807</v>
      </c>
    </row>
    <row r="47" spans="1:9">
      <c r="A47" s="38" t="s">
        <v>292</v>
      </c>
      <c r="B47" s="37" t="s">
        <v>291</v>
      </c>
      <c r="C47" s="36">
        <v>3609.95</v>
      </c>
      <c r="D47" s="36">
        <v>1697.03</v>
      </c>
      <c r="E47" s="36">
        <v>1912.92</v>
      </c>
      <c r="F47" s="36">
        <v>10013.049999999999</v>
      </c>
      <c r="G47" s="36">
        <v>10013.049999999999</v>
      </c>
      <c r="H47" s="36">
        <v>0</v>
      </c>
      <c r="I47" s="34">
        <f t="shared" si="1"/>
        <v>13623</v>
      </c>
    </row>
    <row r="48" spans="1:9">
      <c r="A48" s="40" t="s">
        <v>61</v>
      </c>
      <c r="B48" s="39" t="s">
        <v>290</v>
      </c>
      <c r="C48" s="35">
        <v>0</v>
      </c>
      <c r="D48" s="35">
        <v>0</v>
      </c>
      <c r="E48" s="35">
        <v>0</v>
      </c>
      <c r="F48" s="35">
        <v>12392</v>
      </c>
      <c r="G48" s="35">
        <v>12392</v>
      </c>
      <c r="H48" s="35">
        <v>0</v>
      </c>
      <c r="I48" s="34">
        <f t="shared" si="1"/>
        <v>12392</v>
      </c>
    </row>
    <row r="49" spans="1:9">
      <c r="A49" s="38" t="s">
        <v>63</v>
      </c>
      <c r="B49" s="37" t="s">
        <v>62</v>
      </c>
      <c r="C49" s="36">
        <v>1495.45</v>
      </c>
      <c r="D49" s="36">
        <v>1495.45</v>
      </c>
      <c r="E49" s="36">
        <v>0</v>
      </c>
      <c r="F49" s="36">
        <v>25579.55</v>
      </c>
      <c r="G49" s="36">
        <v>25579.55</v>
      </c>
      <c r="H49" s="36">
        <v>0</v>
      </c>
      <c r="I49" s="34">
        <f t="shared" si="1"/>
        <v>27075</v>
      </c>
    </row>
    <row r="50" spans="1:9">
      <c r="A50" s="40" t="s">
        <v>65</v>
      </c>
      <c r="B50" s="39" t="s">
        <v>64</v>
      </c>
      <c r="C50" s="35">
        <v>12195.49</v>
      </c>
      <c r="D50" s="35">
        <v>5992.94</v>
      </c>
      <c r="E50" s="35">
        <v>6202.55</v>
      </c>
      <c r="F50" s="35">
        <v>31167.51</v>
      </c>
      <c r="G50" s="35">
        <v>31167.51</v>
      </c>
      <c r="H50" s="35">
        <v>0</v>
      </c>
      <c r="I50" s="34">
        <f t="shared" si="1"/>
        <v>43363</v>
      </c>
    </row>
    <row r="51" spans="1:9">
      <c r="A51" s="38" t="s">
        <v>67</v>
      </c>
      <c r="B51" s="37" t="s">
        <v>66</v>
      </c>
      <c r="C51" s="36">
        <v>3326.44</v>
      </c>
      <c r="D51" s="36">
        <v>3326.44</v>
      </c>
      <c r="E51" s="36">
        <v>0</v>
      </c>
      <c r="F51" s="36">
        <v>36584.559999999998</v>
      </c>
      <c r="G51" s="36">
        <v>36584.559999999998</v>
      </c>
      <c r="H51" s="36">
        <v>0</v>
      </c>
      <c r="I51" s="34">
        <f t="shared" si="1"/>
        <v>39911</v>
      </c>
    </row>
    <row r="52" spans="1:9">
      <c r="A52" s="40" t="s">
        <v>68</v>
      </c>
      <c r="B52" s="39" t="s">
        <v>289</v>
      </c>
      <c r="C52" s="35">
        <v>0</v>
      </c>
      <c r="D52" s="35">
        <v>0</v>
      </c>
      <c r="E52" s="35">
        <v>0</v>
      </c>
      <c r="F52" s="35">
        <v>9602</v>
      </c>
      <c r="G52" s="35">
        <v>9602</v>
      </c>
      <c r="H52" s="35">
        <v>0</v>
      </c>
      <c r="I52" s="34">
        <f t="shared" si="1"/>
        <v>9602</v>
      </c>
    </row>
    <row r="53" spans="1:9">
      <c r="A53" s="38" t="s">
        <v>70</v>
      </c>
      <c r="B53" s="37" t="s">
        <v>69</v>
      </c>
      <c r="C53" s="36">
        <v>3090.35</v>
      </c>
      <c r="D53" s="36">
        <v>3090.35</v>
      </c>
      <c r="E53" s="36">
        <v>0</v>
      </c>
      <c r="F53" s="36">
        <v>28423.65</v>
      </c>
      <c r="G53" s="36">
        <v>28423.65</v>
      </c>
      <c r="H53" s="36">
        <v>0</v>
      </c>
      <c r="I53" s="34">
        <f t="shared" si="1"/>
        <v>31514</v>
      </c>
    </row>
    <row r="54" spans="1:9">
      <c r="A54" s="40" t="s">
        <v>72</v>
      </c>
      <c r="B54" s="39" t="s">
        <v>71</v>
      </c>
      <c r="C54" s="35">
        <v>2481.5</v>
      </c>
      <c r="D54" s="35">
        <v>2481.5</v>
      </c>
      <c r="E54" s="35">
        <v>0</v>
      </c>
      <c r="F54" s="35">
        <v>64569.5</v>
      </c>
      <c r="G54" s="35">
        <v>64569.5</v>
      </c>
      <c r="H54" s="35">
        <v>0</v>
      </c>
      <c r="I54" s="34">
        <f t="shared" si="1"/>
        <v>67051</v>
      </c>
    </row>
    <row r="55" spans="1:9">
      <c r="A55" s="38" t="s">
        <v>74</v>
      </c>
      <c r="B55" s="37" t="s">
        <v>73</v>
      </c>
      <c r="C55" s="36">
        <v>18454.650000000001</v>
      </c>
      <c r="D55" s="36">
        <v>15966.13</v>
      </c>
      <c r="E55" s="36">
        <v>2488.52</v>
      </c>
      <c r="F55" s="36">
        <v>209038.35</v>
      </c>
      <c r="G55" s="36">
        <v>209038.35</v>
      </c>
      <c r="H55" s="36">
        <v>0</v>
      </c>
      <c r="I55" s="34">
        <f t="shared" si="1"/>
        <v>227493</v>
      </c>
    </row>
    <row r="56" spans="1:9">
      <c r="A56" s="40" t="s">
        <v>76</v>
      </c>
      <c r="B56" s="39" t="s">
        <v>75</v>
      </c>
      <c r="C56" s="35">
        <v>0</v>
      </c>
      <c r="D56" s="35">
        <v>0</v>
      </c>
      <c r="E56" s="35">
        <v>0</v>
      </c>
      <c r="F56" s="35">
        <v>7759</v>
      </c>
      <c r="G56" s="35">
        <v>7759</v>
      </c>
      <c r="H56" s="35">
        <v>0</v>
      </c>
      <c r="I56" s="34">
        <f t="shared" si="1"/>
        <v>7759</v>
      </c>
    </row>
    <row r="57" spans="1:9" ht="25.5">
      <c r="A57" s="38" t="s">
        <v>78</v>
      </c>
      <c r="B57" s="37" t="s">
        <v>288</v>
      </c>
      <c r="C57" s="36">
        <v>6382.55</v>
      </c>
      <c r="D57" s="36">
        <v>6382.55</v>
      </c>
      <c r="E57" s="36">
        <v>0</v>
      </c>
      <c r="F57" s="36">
        <v>36645.449999999997</v>
      </c>
      <c r="G57" s="36">
        <v>36645.449999999997</v>
      </c>
      <c r="H57" s="36">
        <v>0</v>
      </c>
      <c r="I57" s="34">
        <f t="shared" si="1"/>
        <v>43028</v>
      </c>
    </row>
    <row r="58" spans="1:9">
      <c r="A58" s="40" t="s">
        <v>80</v>
      </c>
      <c r="B58" s="39" t="s">
        <v>79</v>
      </c>
      <c r="C58" s="35">
        <v>10213.39</v>
      </c>
      <c r="D58" s="35">
        <v>9574.73</v>
      </c>
      <c r="E58" s="35">
        <v>638.66</v>
      </c>
      <c r="F58" s="35">
        <v>23743.61</v>
      </c>
      <c r="G58" s="35">
        <v>23743.61</v>
      </c>
      <c r="H58" s="35">
        <v>0</v>
      </c>
      <c r="I58" s="34">
        <f t="shared" si="1"/>
        <v>33957</v>
      </c>
    </row>
    <row r="59" spans="1:9">
      <c r="A59" s="38" t="s">
        <v>82</v>
      </c>
      <c r="B59" s="37" t="s">
        <v>81</v>
      </c>
      <c r="C59" s="36">
        <v>7201.64</v>
      </c>
      <c r="D59" s="36">
        <v>4973.75</v>
      </c>
      <c r="E59" s="36">
        <v>2227.89</v>
      </c>
      <c r="F59" s="36">
        <v>11369.36</v>
      </c>
      <c r="G59" s="36">
        <v>11369.36</v>
      </c>
      <c r="H59" s="36">
        <v>0</v>
      </c>
      <c r="I59" s="34">
        <f t="shared" si="1"/>
        <v>18571</v>
      </c>
    </row>
    <row r="60" spans="1:9">
      <c r="A60" s="40" t="s">
        <v>84</v>
      </c>
      <c r="B60" s="39" t="s">
        <v>83</v>
      </c>
      <c r="C60" s="35">
        <v>26035.56</v>
      </c>
      <c r="D60" s="35">
        <v>12233.18</v>
      </c>
      <c r="E60" s="35">
        <v>13802.38</v>
      </c>
      <c r="F60" s="35">
        <v>24635.439999999999</v>
      </c>
      <c r="G60" s="35">
        <v>24635.439999999999</v>
      </c>
      <c r="H60" s="35">
        <v>0</v>
      </c>
      <c r="I60" s="34">
        <f t="shared" si="1"/>
        <v>50671</v>
      </c>
    </row>
    <row r="61" spans="1:9">
      <c r="A61" s="38" t="s">
        <v>86</v>
      </c>
      <c r="B61" s="37" t="s">
        <v>85</v>
      </c>
      <c r="C61" s="36">
        <v>6205.8</v>
      </c>
      <c r="D61" s="36">
        <v>5076.28</v>
      </c>
      <c r="E61" s="36">
        <v>1129.52</v>
      </c>
      <c r="F61" s="36">
        <v>20812.2</v>
      </c>
      <c r="G61" s="36">
        <v>20812.2</v>
      </c>
      <c r="H61" s="36">
        <v>0</v>
      </c>
      <c r="I61" s="34">
        <f t="shared" si="1"/>
        <v>27018</v>
      </c>
    </row>
    <row r="62" spans="1:9">
      <c r="A62" s="40" t="s">
        <v>88</v>
      </c>
      <c r="B62" s="39" t="s">
        <v>87</v>
      </c>
      <c r="C62" s="35">
        <v>25501.34</v>
      </c>
      <c r="D62" s="35">
        <v>10517.72</v>
      </c>
      <c r="E62" s="35">
        <v>14983.62</v>
      </c>
      <c r="F62" s="35">
        <v>28994.66</v>
      </c>
      <c r="G62" s="35">
        <v>28994.66</v>
      </c>
      <c r="H62" s="35">
        <v>0</v>
      </c>
      <c r="I62" s="34">
        <f t="shared" si="1"/>
        <v>54496</v>
      </c>
    </row>
    <row r="63" spans="1:9">
      <c r="A63" s="38" t="s">
        <v>90</v>
      </c>
      <c r="B63" s="37" t="s">
        <v>89</v>
      </c>
      <c r="C63" s="36">
        <v>8419.8799999999992</v>
      </c>
      <c r="D63" s="36">
        <v>0</v>
      </c>
      <c r="E63" s="36">
        <v>8419.8799999999992</v>
      </c>
      <c r="F63" s="36">
        <v>14185.12</v>
      </c>
      <c r="G63" s="36">
        <v>14185.12</v>
      </c>
      <c r="H63" s="36">
        <v>0</v>
      </c>
      <c r="I63" s="34">
        <f t="shared" si="1"/>
        <v>22605</v>
      </c>
    </row>
    <row r="64" spans="1:9">
      <c r="A64" s="40" t="s">
        <v>92</v>
      </c>
      <c r="B64" s="39" t="s">
        <v>287</v>
      </c>
      <c r="C64" s="35">
        <v>0</v>
      </c>
      <c r="D64" s="35">
        <v>0</v>
      </c>
      <c r="E64" s="35">
        <v>0</v>
      </c>
      <c r="F64" s="35">
        <v>17103</v>
      </c>
      <c r="G64" s="35">
        <v>17103</v>
      </c>
      <c r="H64" s="35">
        <v>0</v>
      </c>
      <c r="I64" s="34">
        <f t="shared" si="1"/>
        <v>17103</v>
      </c>
    </row>
    <row r="65" spans="1:9">
      <c r="A65" s="38" t="s">
        <v>94</v>
      </c>
      <c r="B65" s="37" t="s">
        <v>93</v>
      </c>
      <c r="C65" s="36">
        <v>1589.12</v>
      </c>
      <c r="D65" s="36">
        <v>1589.12</v>
      </c>
      <c r="E65" s="36">
        <v>0</v>
      </c>
      <c r="F65" s="36">
        <v>11701.88</v>
      </c>
      <c r="G65" s="36">
        <v>11701.88</v>
      </c>
      <c r="H65" s="36">
        <v>0</v>
      </c>
      <c r="I65" s="34">
        <f t="shared" si="1"/>
        <v>13291</v>
      </c>
    </row>
    <row r="66" spans="1:9">
      <c r="A66" s="40" t="s">
        <v>96</v>
      </c>
      <c r="B66" s="39" t="s">
        <v>286</v>
      </c>
      <c r="C66" s="35">
        <v>0</v>
      </c>
      <c r="D66" s="35">
        <v>0</v>
      </c>
      <c r="E66" s="35">
        <v>0</v>
      </c>
      <c r="F66" s="35">
        <v>14617</v>
      </c>
      <c r="G66" s="35">
        <v>14617</v>
      </c>
      <c r="H66" s="35">
        <v>0</v>
      </c>
      <c r="I66" s="34">
        <f t="shared" si="1"/>
        <v>14617</v>
      </c>
    </row>
    <row r="67" spans="1:9">
      <c r="A67" s="38" t="s">
        <v>98</v>
      </c>
      <c r="B67" s="37" t="s">
        <v>97</v>
      </c>
      <c r="C67" s="36">
        <v>5182.18</v>
      </c>
      <c r="D67" s="36">
        <v>5182.18</v>
      </c>
      <c r="E67" s="36">
        <v>0</v>
      </c>
      <c r="F67" s="36">
        <v>18764.82</v>
      </c>
      <c r="G67" s="36">
        <v>18764.82</v>
      </c>
      <c r="H67" s="36">
        <v>0</v>
      </c>
      <c r="I67" s="34">
        <f t="shared" si="1"/>
        <v>23947</v>
      </c>
    </row>
    <row r="68" spans="1:9" ht="25.5">
      <c r="A68" s="40" t="s">
        <v>100</v>
      </c>
      <c r="B68" s="39" t="s">
        <v>285</v>
      </c>
      <c r="C68" s="35">
        <v>0</v>
      </c>
      <c r="D68" s="35">
        <v>0</v>
      </c>
      <c r="E68" s="35">
        <v>0</v>
      </c>
      <c r="F68" s="35">
        <v>16686</v>
      </c>
      <c r="G68" s="35">
        <v>16686</v>
      </c>
      <c r="H68" s="35">
        <v>0</v>
      </c>
      <c r="I68" s="34">
        <f t="shared" ref="I68:I99" si="2">SUM(C68+F68)</f>
        <v>16686</v>
      </c>
    </row>
    <row r="69" spans="1:9">
      <c r="A69" s="38" t="s">
        <v>102</v>
      </c>
      <c r="B69" s="37" t="s">
        <v>101</v>
      </c>
      <c r="C69" s="36">
        <v>0</v>
      </c>
      <c r="D69" s="36">
        <v>0</v>
      </c>
      <c r="E69" s="36">
        <v>0</v>
      </c>
      <c r="F69" s="36">
        <v>12536</v>
      </c>
      <c r="G69" s="36">
        <v>12536</v>
      </c>
      <c r="H69" s="36">
        <v>0</v>
      </c>
      <c r="I69" s="34">
        <f t="shared" si="2"/>
        <v>12536</v>
      </c>
    </row>
    <row r="70" spans="1:9">
      <c r="A70" s="40" t="s">
        <v>104</v>
      </c>
      <c r="B70" s="39" t="s">
        <v>103</v>
      </c>
      <c r="C70" s="35">
        <v>5437.99</v>
      </c>
      <c r="D70" s="35">
        <v>5272.47</v>
      </c>
      <c r="E70" s="35">
        <v>165.52</v>
      </c>
      <c r="F70" s="35">
        <v>48838.01</v>
      </c>
      <c r="G70" s="35">
        <v>48838.01</v>
      </c>
      <c r="H70" s="35">
        <v>0</v>
      </c>
      <c r="I70" s="34">
        <f t="shared" si="2"/>
        <v>54276</v>
      </c>
    </row>
    <row r="71" spans="1:9">
      <c r="A71" s="38" t="s">
        <v>106</v>
      </c>
      <c r="B71" s="37" t="s">
        <v>105</v>
      </c>
      <c r="C71" s="36">
        <v>11910.77</v>
      </c>
      <c r="D71" s="36">
        <v>11910.77</v>
      </c>
      <c r="E71" s="36">
        <v>0</v>
      </c>
      <c r="F71" s="36">
        <v>27892.23</v>
      </c>
      <c r="G71" s="36">
        <v>27892.23</v>
      </c>
      <c r="H71" s="36">
        <v>0</v>
      </c>
      <c r="I71" s="34">
        <f t="shared" si="2"/>
        <v>39803</v>
      </c>
    </row>
    <row r="72" spans="1:9">
      <c r="A72" s="40" t="s">
        <v>108</v>
      </c>
      <c r="B72" s="39" t="s">
        <v>107</v>
      </c>
      <c r="C72" s="35">
        <v>14537.8</v>
      </c>
      <c r="D72" s="35">
        <v>3712.87</v>
      </c>
      <c r="E72" s="35">
        <v>10824.93</v>
      </c>
      <c r="F72" s="35">
        <v>2879.2</v>
      </c>
      <c r="G72" s="35">
        <v>2879.2</v>
      </c>
      <c r="H72" s="35">
        <v>0</v>
      </c>
      <c r="I72" s="34">
        <f t="shared" si="2"/>
        <v>17417</v>
      </c>
    </row>
    <row r="73" spans="1:9">
      <c r="A73" s="38" t="s">
        <v>109</v>
      </c>
      <c r="B73" s="37" t="s">
        <v>284</v>
      </c>
      <c r="C73" s="36">
        <v>21984.52</v>
      </c>
      <c r="D73" s="36">
        <v>8600.2199999999993</v>
      </c>
      <c r="E73" s="36">
        <v>13384.3</v>
      </c>
      <c r="F73" s="36">
        <v>24675.48</v>
      </c>
      <c r="G73" s="36">
        <v>24675.48</v>
      </c>
      <c r="H73" s="36">
        <v>0</v>
      </c>
      <c r="I73" s="34">
        <f t="shared" si="2"/>
        <v>46660</v>
      </c>
    </row>
    <row r="74" spans="1:9">
      <c r="A74" s="40" t="s">
        <v>111</v>
      </c>
      <c r="B74" s="39" t="s">
        <v>110</v>
      </c>
      <c r="C74" s="35">
        <v>236995.95</v>
      </c>
      <c r="D74" s="35">
        <v>31269.23</v>
      </c>
      <c r="E74" s="35">
        <v>205726.72</v>
      </c>
      <c r="F74" s="35">
        <v>125187.05</v>
      </c>
      <c r="G74" s="35">
        <v>125187.05</v>
      </c>
      <c r="H74" s="35">
        <v>0</v>
      </c>
      <c r="I74" s="34">
        <f t="shared" si="2"/>
        <v>362183</v>
      </c>
    </row>
    <row r="75" spans="1:9">
      <c r="A75" s="38" t="s">
        <v>113</v>
      </c>
      <c r="B75" s="37" t="s">
        <v>112</v>
      </c>
      <c r="C75" s="36">
        <v>8147.11</v>
      </c>
      <c r="D75" s="36">
        <v>7775.85</v>
      </c>
      <c r="E75" s="36">
        <v>371.26</v>
      </c>
      <c r="F75" s="36">
        <v>3267.89</v>
      </c>
      <c r="G75" s="36">
        <v>3267.89</v>
      </c>
      <c r="H75" s="36">
        <v>0</v>
      </c>
      <c r="I75" s="34">
        <f t="shared" si="2"/>
        <v>11415</v>
      </c>
    </row>
    <row r="76" spans="1:9">
      <c r="A76" s="40" t="s">
        <v>283</v>
      </c>
      <c r="B76" s="39" t="s">
        <v>282</v>
      </c>
      <c r="C76" s="35">
        <v>3311.27</v>
      </c>
      <c r="D76" s="35">
        <v>0</v>
      </c>
      <c r="E76" s="35">
        <v>3311.27</v>
      </c>
      <c r="F76" s="35">
        <v>3775.73</v>
      </c>
      <c r="G76" s="35">
        <v>3775.73</v>
      </c>
      <c r="H76" s="35">
        <v>0</v>
      </c>
      <c r="I76" s="34">
        <f t="shared" si="2"/>
        <v>7087</v>
      </c>
    </row>
    <row r="77" spans="1:9">
      <c r="A77" s="38" t="s">
        <v>115</v>
      </c>
      <c r="B77" s="37" t="s">
        <v>114</v>
      </c>
      <c r="C77" s="36">
        <v>29736.1</v>
      </c>
      <c r="D77" s="36">
        <v>9834.1299999999992</v>
      </c>
      <c r="E77" s="36">
        <v>19901.97</v>
      </c>
      <c r="F77" s="36">
        <v>14042.9</v>
      </c>
      <c r="G77" s="36">
        <v>14042.9</v>
      </c>
      <c r="H77" s="36">
        <v>0</v>
      </c>
      <c r="I77" s="34">
        <f t="shared" si="2"/>
        <v>43779</v>
      </c>
    </row>
    <row r="78" spans="1:9">
      <c r="A78" s="40" t="s">
        <v>117</v>
      </c>
      <c r="B78" s="39" t="s">
        <v>116</v>
      </c>
      <c r="C78" s="35">
        <v>7173.02</v>
      </c>
      <c r="D78" s="35">
        <v>3893.23</v>
      </c>
      <c r="E78" s="35">
        <v>3279.79</v>
      </c>
      <c r="F78" s="35">
        <v>39602.980000000003</v>
      </c>
      <c r="G78" s="35">
        <v>39602.980000000003</v>
      </c>
      <c r="H78" s="35">
        <v>0</v>
      </c>
      <c r="I78" s="34">
        <f t="shared" si="2"/>
        <v>46776</v>
      </c>
    </row>
    <row r="79" spans="1:9">
      <c r="A79" s="38" t="s">
        <v>118</v>
      </c>
      <c r="B79" s="37" t="s">
        <v>281</v>
      </c>
      <c r="C79" s="36">
        <v>7934.6</v>
      </c>
      <c r="D79" s="36">
        <v>7934.6</v>
      </c>
      <c r="E79" s="36">
        <v>0</v>
      </c>
      <c r="F79" s="36">
        <v>24331.4</v>
      </c>
      <c r="G79" s="36">
        <v>24331.4</v>
      </c>
      <c r="H79" s="36">
        <v>0</v>
      </c>
      <c r="I79" s="34">
        <f t="shared" si="2"/>
        <v>32266</v>
      </c>
    </row>
    <row r="80" spans="1:9">
      <c r="A80" s="40" t="s">
        <v>120</v>
      </c>
      <c r="B80" s="39" t="s">
        <v>119</v>
      </c>
      <c r="C80" s="35">
        <v>2507.19</v>
      </c>
      <c r="D80" s="35">
        <v>2507.19</v>
      </c>
      <c r="E80" s="35">
        <v>0</v>
      </c>
      <c r="F80" s="35">
        <v>12461.81</v>
      </c>
      <c r="G80" s="35">
        <v>12461.81</v>
      </c>
      <c r="H80" s="35">
        <v>0</v>
      </c>
      <c r="I80" s="34">
        <f t="shared" si="2"/>
        <v>14969</v>
      </c>
    </row>
    <row r="81" spans="1:9">
      <c r="A81" s="38" t="s">
        <v>122</v>
      </c>
      <c r="B81" s="37" t="s">
        <v>121</v>
      </c>
      <c r="C81" s="36">
        <v>5359.45</v>
      </c>
      <c r="D81" s="36">
        <v>2636.34</v>
      </c>
      <c r="E81" s="36">
        <v>2723.11</v>
      </c>
      <c r="F81" s="36">
        <v>13210.55</v>
      </c>
      <c r="G81" s="36">
        <v>13210.55</v>
      </c>
      <c r="H81" s="36">
        <v>0</v>
      </c>
      <c r="I81" s="34">
        <f t="shared" si="2"/>
        <v>18570</v>
      </c>
    </row>
    <row r="82" spans="1:9">
      <c r="A82" s="40" t="s">
        <v>123</v>
      </c>
      <c r="B82" s="39" t="s">
        <v>280</v>
      </c>
      <c r="C82" s="35">
        <v>94.9</v>
      </c>
      <c r="D82" s="35">
        <v>94.9</v>
      </c>
      <c r="E82" s="35">
        <v>0</v>
      </c>
      <c r="F82" s="35">
        <v>4493.1000000000004</v>
      </c>
      <c r="G82" s="35">
        <v>4493.1000000000004</v>
      </c>
      <c r="H82" s="35">
        <v>0</v>
      </c>
      <c r="I82" s="34">
        <f t="shared" si="2"/>
        <v>4588</v>
      </c>
    </row>
    <row r="83" spans="1:9">
      <c r="A83" s="38" t="s">
        <v>125</v>
      </c>
      <c r="B83" s="37" t="s">
        <v>124</v>
      </c>
      <c r="C83" s="36">
        <v>2381.08</v>
      </c>
      <c r="D83" s="36">
        <v>2381.08</v>
      </c>
      <c r="E83" s="36">
        <v>0</v>
      </c>
      <c r="F83" s="36">
        <v>36505.919999999998</v>
      </c>
      <c r="G83" s="36">
        <v>36505.919999999998</v>
      </c>
      <c r="H83" s="36">
        <v>0</v>
      </c>
      <c r="I83" s="34">
        <f t="shared" si="2"/>
        <v>38887</v>
      </c>
    </row>
    <row r="84" spans="1:9">
      <c r="A84" s="40" t="s">
        <v>127</v>
      </c>
      <c r="B84" s="39" t="s">
        <v>126</v>
      </c>
      <c r="C84" s="35">
        <v>5227.92</v>
      </c>
      <c r="D84" s="35">
        <v>5227.92</v>
      </c>
      <c r="E84" s="35">
        <v>0</v>
      </c>
      <c r="F84" s="35">
        <v>12250.08</v>
      </c>
      <c r="G84" s="35">
        <v>12250.08</v>
      </c>
      <c r="H84" s="35">
        <v>0</v>
      </c>
      <c r="I84" s="34">
        <f t="shared" si="2"/>
        <v>17478</v>
      </c>
    </row>
    <row r="85" spans="1:9">
      <c r="A85" s="38" t="s">
        <v>129</v>
      </c>
      <c r="B85" s="37" t="s">
        <v>128</v>
      </c>
      <c r="C85" s="36">
        <v>7768.53</v>
      </c>
      <c r="D85" s="36">
        <v>2407.23</v>
      </c>
      <c r="E85" s="36">
        <v>5361.3</v>
      </c>
      <c r="F85" s="36">
        <v>25492.47</v>
      </c>
      <c r="G85" s="36">
        <v>25492.47</v>
      </c>
      <c r="H85" s="36">
        <v>0</v>
      </c>
      <c r="I85" s="34">
        <f t="shared" si="2"/>
        <v>33261</v>
      </c>
    </row>
    <row r="86" spans="1:9">
      <c r="A86" s="40" t="s">
        <v>131</v>
      </c>
      <c r="B86" s="39" t="s">
        <v>130</v>
      </c>
      <c r="C86" s="35">
        <v>21804.42</v>
      </c>
      <c r="D86" s="35">
        <v>4661.53</v>
      </c>
      <c r="E86" s="35">
        <v>17142.89</v>
      </c>
      <c r="F86" s="35">
        <v>36655.58</v>
      </c>
      <c r="G86" s="35">
        <v>36655.58</v>
      </c>
      <c r="H86" s="35">
        <v>0</v>
      </c>
      <c r="I86" s="34">
        <f t="shared" si="2"/>
        <v>58460</v>
      </c>
    </row>
    <row r="87" spans="1:9">
      <c r="A87" s="38" t="s">
        <v>132</v>
      </c>
      <c r="B87" s="37" t="s">
        <v>279</v>
      </c>
      <c r="C87" s="36">
        <v>3086.23</v>
      </c>
      <c r="D87" s="36">
        <v>1020.15</v>
      </c>
      <c r="E87" s="36">
        <v>2066.08</v>
      </c>
      <c r="F87" s="36">
        <v>2425.77</v>
      </c>
      <c r="G87" s="36">
        <v>2425.77</v>
      </c>
      <c r="H87" s="36">
        <v>0</v>
      </c>
      <c r="I87" s="34">
        <f t="shared" si="2"/>
        <v>5512</v>
      </c>
    </row>
    <row r="88" spans="1:9">
      <c r="A88" s="40" t="s">
        <v>134</v>
      </c>
      <c r="B88" s="39" t="s">
        <v>133</v>
      </c>
      <c r="C88" s="35">
        <v>0</v>
      </c>
      <c r="D88" s="35">
        <v>0</v>
      </c>
      <c r="E88" s="35">
        <v>0</v>
      </c>
      <c r="F88" s="35">
        <v>37950</v>
      </c>
      <c r="G88" s="35">
        <v>37950</v>
      </c>
      <c r="H88" s="35">
        <v>0</v>
      </c>
      <c r="I88" s="34">
        <f t="shared" si="2"/>
        <v>37950</v>
      </c>
    </row>
    <row r="89" spans="1:9">
      <c r="A89" s="38" t="s">
        <v>136</v>
      </c>
      <c r="B89" s="37" t="s">
        <v>135</v>
      </c>
      <c r="C89" s="36">
        <v>8669.19</v>
      </c>
      <c r="D89" s="36">
        <v>8669.19</v>
      </c>
      <c r="E89" s="36">
        <v>0</v>
      </c>
      <c r="F89" s="36">
        <v>22654.81</v>
      </c>
      <c r="G89" s="36">
        <v>22654.81</v>
      </c>
      <c r="H89" s="36">
        <v>0</v>
      </c>
      <c r="I89" s="34">
        <f t="shared" si="2"/>
        <v>31324</v>
      </c>
    </row>
    <row r="90" spans="1:9">
      <c r="A90" s="40" t="s">
        <v>137</v>
      </c>
      <c r="B90" s="39" t="s">
        <v>278</v>
      </c>
      <c r="C90" s="35">
        <v>1089.2</v>
      </c>
      <c r="D90" s="35">
        <v>1089.2</v>
      </c>
      <c r="E90" s="35">
        <v>0</v>
      </c>
      <c r="F90" s="35">
        <v>34185.800000000003</v>
      </c>
      <c r="G90" s="35">
        <v>34185.800000000003</v>
      </c>
      <c r="H90" s="35">
        <v>0</v>
      </c>
      <c r="I90" s="34">
        <f t="shared" si="2"/>
        <v>35275</v>
      </c>
    </row>
    <row r="91" spans="1:9">
      <c r="A91" s="38" t="s">
        <v>139</v>
      </c>
      <c r="B91" s="37" t="s">
        <v>138</v>
      </c>
      <c r="C91" s="36">
        <v>38196.36</v>
      </c>
      <c r="D91" s="36">
        <v>15460.59</v>
      </c>
      <c r="E91" s="36">
        <v>22735.77</v>
      </c>
      <c r="F91" s="36">
        <v>54368.639999999999</v>
      </c>
      <c r="G91" s="36">
        <v>54368.639999999999</v>
      </c>
      <c r="H91" s="36">
        <v>0</v>
      </c>
      <c r="I91" s="34">
        <f t="shared" si="2"/>
        <v>92565</v>
      </c>
    </row>
    <row r="92" spans="1:9">
      <c r="A92" s="40" t="s">
        <v>140</v>
      </c>
      <c r="B92" s="39" t="s">
        <v>277</v>
      </c>
      <c r="C92" s="35">
        <v>3514.94</v>
      </c>
      <c r="D92" s="35">
        <v>3514.94</v>
      </c>
      <c r="E92" s="35">
        <v>0</v>
      </c>
      <c r="F92" s="35">
        <v>16511.060000000001</v>
      </c>
      <c r="G92" s="35">
        <v>16511.060000000001</v>
      </c>
      <c r="H92" s="35">
        <v>0</v>
      </c>
      <c r="I92" s="34">
        <f t="shared" si="2"/>
        <v>20026</v>
      </c>
    </row>
    <row r="93" spans="1:9">
      <c r="A93" s="38" t="s">
        <v>142</v>
      </c>
      <c r="B93" s="37" t="s">
        <v>141</v>
      </c>
      <c r="C93" s="36">
        <v>0</v>
      </c>
      <c r="D93" s="36">
        <v>0</v>
      </c>
      <c r="E93" s="36">
        <v>0</v>
      </c>
      <c r="F93" s="36">
        <v>25124</v>
      </c>
      <c r="G93" s="36">
        <v>25124</v>
      </c>
      <c r="H93" s="36">
        <v>0</v>
      </c>
      <c r="I93" s="34">
        <f t="shared" si="2"/>
        <v>25124</v>
      </c>
    </row>
    <row r="94" spans="1:9">
      <c r="A94" s="40" t="s">
        <v>144</v>
      </c>
      <c r="B94" s="39" t="s">
        <v>143</v>
      </c>
      <c r="C94" s="35">
        <v>9621.2999999999993</v>
      </c>
      <c r="D94" s="35">
        <v>4857.2700000000004</v>
      </c>
      <c r="E94" s="35">
        <v>4764.03</v>
      </c>
      <c r="F94" s="35">
        <v>22130.7</v>
      </c>
      <c r="G94" s="35">
        <v>22130.7</v>
      </c>
      <c r="H94" s="35">
        <v>0</v>
      </c>
      <c r="I94" s="34">
        <f t="shared" si="2"/>
        <v>31752</v>
      </c>
    </row>
    <row r="95" spans="1:9">
      <c r="A95" s="38" t="s">
        <v>146</v>
      </c>
      <c r="B95" s="37" t="s">
        <v>145</v>
      </c>
      <c r="C95" s="36">
        <v>1849.45</v>
      </c>
      <c r="D95" s="36">
        <v>1849.45</v>
      </c>
      <c r="E95" s="36">
        <v>0</v>
      </c>
      <c r="F95" s="36">
        <v>13764.55</v>
      </c>
      <c r="G95" s="36">
        <v>13764.55</v>
      </c>
      <c r="H95" s="36">
        <v>0</v>
      </c>
      <c r="I95" s="34">
        <f t="shared" si="2"/>
        <v>15614</v>
      </c>
    </row>
    <row r="96" spans="1:9">
      <c r="A96" s="40" t="s">
        <v>147</v>
      </c>
      <c r="B96" s="39" t="s">
        <v>276</v>
      </c>
      <c r="C96" s="35">
        <v>0</v>
      </c>
      <c r="D96" s="35">
        <v>0</v>
      </c>
      <c r="E96" s="35">
        <v>0</v>
      </c>
      <c r="F96" s="35">
        <v>17690</v>
      </c>
      <c r="G96" s="35">
        <v>17690</v>
      </c>
      <c r="H96" s="35">
        <v>0</v>
      </c>
      <c r="I96" s="34">
        <f t="shared" si="2"/>
        <v>17690</v>
      </c>
    </row>
    <row r="97" spans="1:9" ht="25.5">
      <c r="A97" s="38" t="s">
        <v>275</v>
      </c>
      <c r="B97" s="37" t="s">
        <v>274</v>
      </c>
      <c r="C97" s="36">
        <v>8756.4500000000007</v>
      </c>
      <c r="D97" s="36">
        <v>592.01</v>
      </c>
      <c r="E97" s="36">
        <v>8164.44</v>
      </c>
      <c r="F97" s="36">
        <v>595.54999999999995</v>
      </c>
      <c r="G97" s="36">
        <v>595.54999999999995</v>
      </c>
      <c r="H97" s="36">
        <v>0</v>
      </c>
      <c r="I97" s="34">
        <f t="shared" si="2"/>
        <v>9352</v>
      </c>
    </row>
    <row r="98" spans="1:9">
      <c r="A98" s="40" t="s">
        <v>150</v>
      </c>
      <c r="B98" s="39" t="s">
        <v>149</v>
      </c>
      <c r="C98" s="35">
        <v>0</v>
      </c>
      <c r="D98" s="35">
        <v>0</v>
      </c>
      <c r="E98" s="35">
        <v>0</v>
      </c>
      <c r="F98" s="35">
        <v>31365</v>
      </c>
      <c r="G98" s="35">
        <v>31365</v>
      </c>
      <c r="H98" s="35">
        <v>0</v>
      </c>
      <c r="I98" s="34">
        <f t="shared" si="2"/>
        <v>31365</v>
      </c>
    </row>
    <row r="99" spans="1:9">
      <c r="A99" s="38" t="s">
        <v>151</v>
      </c>
      <c r="B99" s="37" t="s">
        <v>253</v>
      </c>
      <c r="C99" s="36">
        <v>43735.26</v>
      </c>
      <c r="D99" s="36">
        <v>5005.6000000000004</v>
      </c>
      <c r="E99" s="36">
        <v>38729.660000000003</v>
      </c>
      <c r="F99" s="36">
        <v>28545.74</v>
      </c>
      <c r="G99" s="36">
        <v>28545.74</v>
      </c>
      <c r="H99" s="36">
        <v>0</v>
      </c>
      <c r="I99" s="34">
        <f t="shared" si="2"/>
        <v>72281</v>
      </c>
    </row>
    <row r="100" spans="1:9">
      <c r="A100" s="40" t="s">
        <v>153</v>
      </c>
      <c r="B100" s="39" t="s">
        <v>152</v>
      </c>
      <c r="C100" s="35">
        <v>270.99</v>
      </c>
      <c r="D100" s="35">
        <v>270.99</v>
      </c>
      <c r="E100" s="35">
        <v>0</v>
      </c>
      <c r="F100" s="35">
        <v>12134.01</v>
      </c>
      <c r="G100" s="35">
        <v>12134.01</v>
      </c>
      <c r="H100" s="35">
        <v>0</v>
      </c>
      <c r="I100" s="34">
        <f t="shared" ref="I100:I131" si="3">SUM(C100+F100)</f>
        <v>12405</v>
      </c>
    </row>
    <row r="101" spans="1:9">
      <c r="A101" s="38" t="s">
        <v>155</v>
      </c>
      <c r="B101" s="37" t="s">
        <v>154</v>
      </c>
      <c r="C101" s="36">
        <v>10626.35</v>
      </c>
      <c r="D101" s="36">
        <v>5866.68</v>
      </c>
      <c r="E101" s="36">
        <v>4759.67</v>
      </c>
      <c r="F101" s="36">
        <v>23536.65</v>
      </c>
      <c r="G101" s="36">
        <v>23536.65</v>
      </c>
      <c r="H101" s="36">
        <v>0</v>
      </c>
      <c r="I101" s="34">
        <f t="shared" si="3"/>
        <v>34163</v>
      </c>
    </row>
    <row r="102" spans="1:9">
      <c r="A102" s="40" t="s">
        <v>156</v>
      </c>
      <c r="B102" s="39" t="s">
        <v>273</v>
      </c>
      <c r="C102" s="35">
        <v>17707.95</v>
      </c>
      <c r="D102" s="35">
        <v>9032.2999999999993</v>
      </c>
      <c r="E102" s="35">
        <v>8675.65</v>
      </c>
      <c r="F102" s="35">
        <v>15885.05</v>
      </c>
      <c r="G102" s="35">
        <v>15885.05</v>
      </c>
      <c r="H102" s="35">
        <v>0</v>
      </c>
      <c r="I102" s="34">
        <f t="shared" si="3"/>
        <v>33593</v>
      </c>
    </row>
    <row r="103" spans="1:9">
      <c r="A103" s="38" t="s">
        <v>157</v>
      </c>
      <c r="B103" s="37" t="s">
        <v>272</v>
      </c>
      <c r="C103" s="36">
        <v>10712.6</v>
      </c>
      <c r="D103" s="36">
        <v>1743.85</v>
      </c>
      <c r="E103" s="36">
        <v>8968.75</v>
      </c>
      <c r="F103" s="36">
        <v>2649.4</v>
      </c>
      <c r="G103" s="36">
        <v>2649.4</v>
      </c>
      <c r="H103" s="36">
        <v>0</v>
      </c>
      <c r="I103" s="34">
        <f t="shared" si="3"/>
        <v>13362</v>
      </c>
    </row>
    <row r="104" spans="1:9">
      <c r="A104" s="40" t="s">
        <v>158</v>
      </c>
      <c r="B104" s="39" t="s">
        <v>271</v>
      </c>
      <c r="C104" s="35">
        <v>864.87</v>
      </c>
      <c r="D104" s="35">
        <v>864.87</v>
      </c>
      <c r="E104" s="35">
        <v>0</v>
      </c>
      <c r="F104" s="35">
        <v>29096.13</v>
      </c>
      <c r="G104" s="35">
        <v>29096.13</v>
      </c>
      <c r="H104" s="35">
        <v>0</v>
      </c>
      <c r="I104" s="34">
        <f t="shared" si="3"/>
        <v>29961</v>
      </c>
    </row>
    <row r="105" spans="1:9">
      <c r="A105" s="38" t="s">
        <v>160</v>
      </c>
      <c r="B105" s="37" t="s">
        <v>159</v>
      </c>
      <c r="C105" s="36">
        <v>4540</v>
      </c>
      <c r="D105" s="36">
        <v>4540</v>
      </c>
      <c r="E105" s="36">
        <v>0</v>
      </c>
      <c r="F105" s="36">
        <v>37699</v>
      </c>
      <c r="G105" s="36">
        <v>37699</v>
      </c>
      <c r="H105" s="36">
        <v>0</v>
      </c>
      <c r="I105" s="34">
        <f t="shared" si="3"/>
        <v>42239</v>
      </c>
    </row>
    <row r="106" spans="1:9">
      <c r="A106" s="40" t="s">
        <v>161</v>
      </c>
      <c r="B106" s="39" t="s">
        <v>270</v>
      </c>
      <c r="C106" s="35">
        <v>0</v>
      </c>
      <c r="D106" s="35">
        <v>0</v>
      </c>
      <c r="E106" s="35">
        <v>0</v>
      </c>
      <c r="F106" s="35">
        <v>7293</v>
      </c>
      <c r="G106" s="35">
        <v>7293</v>
      </c>
      <c r="H106" s="35">
        <v>0</v>
      </c>
      <c r="I106" s="34">
        <f t="shared" si="3"/>
        <v>7293</v>
      </c>
    </row>
    <row r="107" spans="1:9">
      <c r="A107" s="38" t="s">
        <v>163</v>
      </c>
      <c r="B107" s="37" t="s">
        <v>162</v>
      </c>
      <c r="C107" s="36">
        <v>22907.360000000001</v>
      </c>
      <c r="D107" s="36">
        <v>0</v>
      </c>
      <c r="E107" s="36">
        <v>22907.360000000001</v>
      </c>
      <c r="F107" s="36">
        <v>791.64</v>
      </c>
      <c r="G107" s="36">
        <v>791.64</v>
      </c>
      <c r="H107" s="36">
        <v>0</v>
      </c>
      <c r="I107" s="34">
        <f t="shared" si="3"/>
        <v>23699</v>
      </c>
    </row>
    <row r="108" spans="1:9">
      <c r="A108" s="40" t="s">
        <v>164</v>
      </c>
      <c r="B108" s="39" t="s">
        <v>269</v>
      </c>
      <c r="C108" s="35">
        <v>0</v>
      </c>
      <c r="D108" s="35">
        <v>0</v>
      </c>
      <c r="E108" s="35">
        <v>0</v>
      </c>
      <c r="F108" s="35">
        <v>14507</v>
      </c>
      <c r="G108" s="35">
        <v>14507</v>
      </c>
      <c r="H108" s="35">
        <v>0</v>
      </c>
      <c r="I108" s="34">
        <f t="shared" si="3"/>
        <v>14507</v>
      </c>
    </row>
    <row r="109" spans="1:9">
      <c r="A109" s="38" t="s">
        <v>166</v>
      </c>
      <c r="B109" s="37" t="s">
        <v>165</v>
      </c>
      <c r="C109" s="36">
        <v>415.31</v>
      </c>
      <c r="D109" s="36">
        <v>415.31</v>
      </c>
      <c r="E109" s="36">
        <v>0</v>
      </c>
      <c r="F109" s="36">
        <v>25393.69</v>
      </c>
      <c r="G109" s="36">
        <v>25393.69</v>
      </c>
      <c r="H109" s="36">
        <v>0</v>
      </c>
      <c r="I109" s="34">
        <f t="shared" si="3"/>
        <v>25809</v>
      </c>
    </row>
    <row r="110" spans="1:9">
      <c r="A110" s="40" t="s">
        <v>168</v>
      </c>
      <c r="B110" s="39" t="s">
        <v>167</v>
      </c>
      <c r="C110" s="35">
        <v>4746</v>
      </c>
      <c r="D110" s="35">
        <v>1008.2</v>
      </c>
      <c r="E110" s="35">
        <v>3737.8</v>
      </c>
      <c r="F110" s="35">
        <v>191</v>
      </c>
      <c r="G110" s="35">
        <v>191</v>
      </c>
      <c r="H110" s="35">
        <v>0</v>
      </c>
      <c r="I110" s="34">
        <f t="shared" si="3"/>
        <v>4937</v>
      </c>
    </row>
    <row r="111" spans="1:9">
      <c r="A111" s="38" t="s">
        <v>170</v>
      </c>
      <c r="B111" s="37" t="s">
        <v>169</v>
      </c>
      <c r="C111" s="36">
        <v>0</v>
      </c>
      <c r="D111" s="36">
        <v>0</v>
      </c>
      <c r="E111" s="36">
        <v>0</v>
      </c>
      <c r="F111" s="36">
        <v>18514</v>
      </c>
      <c r="G111" s="36">
        <v>18514</v>
      </c>
      <c r="H111" s="36">
        <v>0</v>
      </c>
      <c r="I111" s="34">
        <f t="shared" si="3"/>
        <v>18514</v>
      </c>
    </row>
    <row r="112" spans="1:9">
      <c r="A112" s="40" t="s">
        <v>172</v>
      </c>
      <c r="B112" s="39" t="s">
        <v>171</v>
      </c>
      <c r="C112" s="35">
        <v>17050.169999999998</v>
      </c>
      <c r="D112" s="35">
        <v>9809.9</v>
      </c>
      <c r="E112" s="35">
        <v>7240.27</v>
      </c>
      <c r="F112" s="35">
        <v>34161.83</v>
      </c>
      <c r="G112" s="35">
        <v>34161.83</v>
      </c>
      <c r="H112" s="35">
        <v>0</v>
      </c>
      <c r="I112" s="34">
        <f t="shared" si="3"/>
        <v>51212</v>
      </c>
    </row>
    <row r="113" spans="1:9">
      <c r="A113" s="38" t="s">
        <v>174</v>
      </c>
      <c r="B113" s="37" t="s">
        <v>173</v>
      </c>
      <c r="C113" s="36">
        <v>789.76</v>
      </c>
      <c r="D113" s="36">
        <v>789.76</v>
      </c>
      <c r="E113" s="36">
        <v>0</v>
      </c>
      <c r="F113" s="36">
        <v>17619.240000000002</v>
      </c>
      <c r="G113" s="36">
        <v>17619.240000000002</v>
      </c>
      <c r="H113" s="36">
        <v>0</v>
      </c>
      <c r="I113" s="34">
        <f t="shared" si="3"/>
        <v>18409</v>
      </c>
    </row>
    <row r="114" spans="1:9">
      <c r="A114" s="40" t="s">
        <v>175</v>
      </c>
      <c r="B114" s="39" t="s">
        <v>268</v>
      </c>
      <c r="C114" s="35">
        <v>660.77</v>
      </c>
      <c r="D114" s="35">
        <v>252</v>
      </c>
      <c r="E114" s="35">
        <v>408.77</v>
      </c>
      <c r="F114" s="35">
        <v>3922.23</v>
      </c>
      <c r="G114" s="35">
        <v>3922.23</v>
      </c>
      <c r="H114" s="35">
        <v>0</v>
      </c>
      <c r="I114" s="34">
        <f t="shared" si="3"/>
        <v>4583</v>
      </c>
    </row>
    <row r="115" spans="1:9">
      <c r="A115" s="38" t="s">
        <v>177</v>
      </c>
      <c r="B115" s="37" t="s">
        <v>176</v>
      </c>
      <c r="C115" s="36">
        <v>86495</v>
      </c>
      <c r="D115" s="36">
        <v>18527.240000000002</v>
      </c>
      <c r="E115" s="36">
        <v>67967.759999999995</v>
      </c>
      <c r="F115" s="36">
        <v>0</v>
      </c>
      <c r="G115" s="36">
        <v>0</v>
      </c>
      <c r="H115" s="36">
        <v>0</v>
      </c>
      <c r="I115" s="34">
        <f t="shared" si="3"/>
        <v>86495</v>
      </c>
    </row>
    <row r="116" spans="1:9">
      <c r="A116" s="40" t="s">
        <v>179</v>
      </c>
      <c r="B116" s="39" t="s">
        <v>178</v>
      </c>
      <c r="C116" s="35">
        <v>37383.879999999997</v>
      </c>
      <c r="D116" s="35">
        <v>13632.34</v>
      </c>
      <c r="E116" s="35">
        <v>23751.54</v>
      </c>
      <c r="F116" s="35">
        <v>31542.12</v>
      </c>
      <c r="G116" s="35">
        <v>31542.12</v>
      </c>
      <c r="H116" s="35">
        <v>0</v>
      </c>
      <c r="I116" s="34">
        <f t="shared" si="3"/>
        <v>68926</v>
      </c>
    </row>
    <row r="117" spans="1:9">
      <c r="A117" s="38" t="s">
        <v>180</v>
      </c>
      <c r="B117" s="37" t="s">
        <v>267</v>
      </c>
      <c r="C117" s="36">
        <v>5430.06</v>
      </c>
      <c r="D117" s="36">
        <v>713</v>
      </c>
      <c r="E117" s="36">
        <v>4717.0600000000004</v>
      </c>
      <c r="F117" s="36">
        <v>456.94</v>
      </c>
      <c r="G117" s="36">
        <v>456.94</v>
      </c>
      <c r="H117" s="36">
        <v>0</v>
      </c>
      <c r="I117" s="34">
        <f t="shared" si="3"/>
        <v>5887</v>
      </c>
    </row>
    <row r="118" spans="1:9">
      <c r="A118" s="40" t="s">
        <v>182</v>
      </c>
      <c r="B118" s="39" t="s">
        <v>181</v>
      </c>
      <c r="C118" s="35">
        <v>80466.36</v>
      </c>
      <c r="D118" s="35">
        <v>20716.060000000001</v>
      </c>
      <c r="E118" s="35">
        <v>59750.3</v>
      </c>
      <c r="F118" s="35">
        <v>32249.64</v>
      </c>
      <c r="G118" s="35">
        <v>32249.64</v>
      </c>
      <c r="H118" s="35">
        <v>0</v>
      </c>
      <c r="I118" s="34">
        <f t="shared" si="3"/>
        <v>112716</v>
      </c>
    </row>
    <row r="119" spans="1:9">
      <c r="A119" s="38" t="s">
        <v>184</v>
      </c>
      <c r="B119" s="37" t="s">
        <v>183</v>
      </c>
      <c r="C119" s="36">
        <v>4982.28</v>
      </c>
      <c r="D119" s="36">
        <v>1298.5999999999999</v>
      </c>
      <c r="E119" s="36">
        <v>3683.68</v>
      </c>
      <c r="F119" s="36">
        <v>14602.72</v>
      </c>
      <c r="G119" s="36">
        <v>14602.72</v>
      </c>
      <c r="H119" s="36">
        <v>0</v>
      </c>
      <c r="I119" s="34">
        <f t="shared" si="3"/>
        <v>19585</v>
      </c>
    </row>
    <row r="120" spans="1:9">
      <c r="A120" s="40" t="s">
        <v>186</v>
      </c>
      <c r="B120" s="39" t="s">
        <v>185</v>
      </c>
      <c r="C120" s="35">
        <v>12665.73</v>
      </c>
      <c r="D120" s="35">
        <v>4825.38</v>
      </c>
      <c r="E120" s="35">
        <v>7840.35</v>
      </c>
      <c r="F120" s="35">
        <v>25850.27</v>
      </c>
      <c r="G120" s="35">
        <v>25850.27</v>
      </c>
      <c r="H120" s="35">
        <v>0</v>
      </c>
      <c r="I120" s="34">
        <f t="shared" si="3"/>
        <v>38516</v>
      </c>
    </row>
    <row r="121" spans="1:9">
      <c r="A121" s="38" t="s">
        <v>188</v>
      </c>
      <c r="B121" s="37" t="s">
        <v>187</v>
      </c>
      <c r="C121" s="36">
        <v>0</v>
      </c>
      <c r="D121" s="36">
        <v>0</v>
      </c>
      <c r="E121" s="36">
        <v>0</v>
      </c>
      <c r="F121" s="36">
        <v>92950</v>
      </c>
      <c r="G121" s="36">
        <v>92950</v>
      </c>
      <c r="H121" s="36">
        <v>0</v>
      </c>
      <c r="I121" s="34">
        <f t="shared" si="3"/>
        <v>92950</v>
      </c>
    </row>
    <row r="122" spans="1:9">
      <c r="A122" s="40" t="s">
        <v>266</v>
      </c>
      <c r="B122" s="39" t="s">
        <v>248</v>
      </c>
      <c r="C122" s="35">
        <v>90016.14</v>
      </c>
      <c r="D122" s="35">
        <v>0</v>
      </c>
      <c r="E122" s="35">
        <v>90016.14</v>
      </c>
      <c r="F122" s="35">
        <v>229177.86</v>
      </c>
      <c r="G122" s="35">
        <v>229177.86</v>
      </c>
      <c r="H122" s="35">
        <v>0</v>
      </c>
      <c r="I122" s="34">
        <f t="shared" si="3"/>
        <v>319194</v>
      </c>
    </row>
    <row r="123" spans="1:9">
      <c r="A123" s="38" t="s">
        <v>190</v>
      </c>
      <c r="B123" s="37" t="s">
        <v>189</v>
      </c>
      <c r="C123" s="36">
        <v>13096.3</v>
      </c>
      <c r="D123" s="36">
        <v>6534.24</v>
      </c>
      <c r="E123" s="36">
        <v>6562.06</v>
      </c>
      <c r="F123" s="36">
        <v>8911.7000000000007</v>
      </c>
      <c r="G123" s="36">
        <v>8911.7000000000007</v>
      </c>
      <c r="H123" s="36">
        <v>0</v>
      </c>
      <c r="I123" s="34">
        <f t="shared" si="3"/>
        <v>22008</v>
      </c>
    </row>
    <row r="124" spans="1:9">
      <c r="A124" s="40" t="s">
        <v>191</v>
      </c>
      <c r="B124" s="39" t="s">
        <v>265</v>
      </c>
      <c r="C124" s="35">
        <v>1625</v>
      </c>
      <c r="D124" s="35">
        <v>1625</v>
      </c>
      <c r="E124" s="35">
        <v>0</v>
      </c>
      <c r="F124" s="35">
        <v>4020</v>
      </c>
      <c r="G124" s="35">
        <v>4020</v>
      </c>
      <c r="H124" s="35">
        <v>0</v>
      </c>
      <c r="I124" s="34">
        <f t="shared" si="3"/>
        <v>5645</v>
      </c>
    </row>
    <row r="125" spans="1:9">
      <c r="A125" s="38" t="s">
        <v>193</v>
      </c>
      <c r="B125" s="37" t="s">
        <v>192</v>
      </c>
      <c r="C125" s="36">
        <v>10920.99</v>
      </c>
      <c r="D125" s="36">
        <v>3266.28</v>
      </c>
      <c r="E125" s="36">
        <v>7654.71</v>
      </c>
      <c r="F125" s="36">
        <v>5383.01</v>
      </c>
      <c r="G125" s="36">
        <v>5383.01</v>
      </c>
      <c r="H125" s="36">
        <v>0</v>
      </c>
      <c r="I125" s="34">
        <f t="shared" si="3"/>
        <v>16304</v>
      </c>
    </row>
    <row r="126" spans="1:9">
      <c r="A126" s="40" t="s">
        <v>195</v>
      </c>
      <c r="B126" s="39" t="s">
        <v>194</v>
      </c>
      <c r="C126" s="35">
        <v>101944.84</v>
      </c>
      <c r="D126" s="35">
        <v>0</v>
      </c>
      <c r="E126" s="35">
        <v>101944.84</v>
      </c>
      <c r="F126" s="35">
        <v>14350.16</v>
      </c>
      <c r="G126" s="35">
        <v>14350.16</v>
      </c>
      <c r="H126" s="35">
        <v>0</v>
      </c>
      <c r="I126" s="34">
        <f t="shared" si="3"/>
        <v>116295</v>
      </c>
    </row>
    <row r="127" spans="1:9">
      <c r="A127" s="38" t="s">
        <v>197</v>
      </c>
      <c r="B127" s="37" t="s">
        <v>196</v>
      </c>
      <c r="C127" s="36">
        <v>46144.51</v>
      </c>
      <c r="D127" s="36">
        <v>37516.68</v>
      </c>
      <c r="E127" s="36">
        <v>8627.83</v>
      </c>
      <c r="F127" s="36">
        <v>65611.490000000005</v>
      </c>
      <c r="G127" s="36">
        <v>65611.490000000005</v>
      </c>
      <c r="H127" s="36">
        <v>0</v>
      </c>
      <c r="I127" s="34">
        <f t="shared" si="3"/>
        <v>111756</v>
      </c>
    </row>
    <row r="128" spans="1:9">
      <c r="A128" s="40" t="s">
        <v>198</v>
      </c>
      <c r="B128" s="39" t="s">
        <v>264</v>
      </c>
      <c r="C128" s="35">
        <v>2831.02</v>
      </c>
      <c r="D128" s="35">
        <v>2831.02</v>
      </c>
      <c r="E128" s="35">
        <v>0</v>
      </c>
      <c r="F128" s="35">
        <v>17904.98</v>
      </c>
      <c r="G128" s="35">
        <v>17904.98</v>
      </c>
      <c r="H128" s="35">
        <v>0</v>
      </c>
      <c r="I128" s="34">
        <f t="shared" si="3"/>
        <v>20736</v>
      </c>
    </row>
    <row r="129" spans="1:9" ht="25.5">
      <c r="A129" s="38" t="s">
        <v>233</v>
      </c>
      <c r="B129" s="37" t="s">
        <v>263</v>
      </c>
      <c r="C129" s="36">
        <v>5995.03</v>
      </c>
      <c r="D129" s="36">
        <v>1150.21</v>
      </c>
      <c r="E129" s="36">
        <v>4844.82</v>
      </c>
      <c r="F129" s="36">
        <v>470.97</v>
      </c>
      <c r="G129" s="36">
        <v>470.97</v>
      </c>
      <c r="H129" s="36">
        <v>0</v>
      </c>
      <c r="I129" s="34">
        <f t="shared" si="3"/>
        <v>6466</v>
      </c>
    </row>
    <row r="130" spans="1:9" ht="25.5">
      <c r="A130" s="40" t="s">
        <v>235</v>
      </c>
      <c r="B130" s="39" t="s">
        <v>262</v>
      </c>
      <c r="C130" s="35">
        <v>0</v>
      </c>
      <c r="D130" s="35">
        <v>0</v>
      </c>
      <c r="E130" s="35">
        <v>0</v>
      </c>
      <c r="F130" s="35">
        <v>6907</v>
      </c>
      <c r="G130" s="35">
        <v>2909.21</v>
      </c>
      <c r="H130" s="35">
        <v>3997.79</v>
      </c>
      <c r="I130" s="34">
        <f t="shared" si="3"/>
        <v>6907</v>
      </c>
    </row>
    <row r="131" spans="1:9">
      <c r="A131" s="38" t="s">
        <v>200</v>
      </c>
      <c r="B131" s="37" t="s">
        <v>199</v>
      </c>
      <c r="C131" s="36">
        <v>15963.24</v>
      </c>
      <c r="D131" s="36">
        <v>15963.24</v>
      </c>
      <c r="E131" s="36">
        <v>0</v>
      </c>
      <c r="F131" s="36">
        <v>99309.759999999995</v>
      </c>
      <c r="G131" s="36">
        <v>99309.759999999995</v>
      </c>
      <c r="H131" s="36">
        <v>0</v>
      </c>
      <c r="I131" s="34">
        <f t="shared" si="3"/>
        <v>115273</v>
      </c>
    </row>
    <row r="132" spans="1:9">
      <c r="A132" s="40" t="s">
        <v>201</v>
      </c>
      <c r="B132" s="39" t="s">
        <v>259</v>
      </c>
      <c r="C132" s="35">
        <v>8923</v>
      </c>
      <c r="D132" s="35">
        <v>8074.74</v>
      </c>
      <c r="E132" s="35">
        <v>848.26</v>
      </c>
      <c r="F132" s="35">
        <v>0</v>
      </c>
      <c r="G132" s="35">
        <v>0</v>
      </c>
      <c r="H132" s="35">
        <v>0</v>
      </c>
      <c r="I132" s="34">
        <f t="shared" ref="I132:I148" si="4">SUM(C132+F132)</f>
        <v>8923</v>
      </c>
    </row>
    <row r="133" spans="1:9">
      <c r="A133" s="38" t="s">
        <v>203</v>
      </c>
      <c r="B133" s="37" t="s">
        <v>202</v>
      </c>
      <c r="C133" s="36">
        <v>8893</v>
      </c>
      <c r="D133" s="36">
        <v>531.84</v>
      </c>
      <c r="E133" s="36">
        <v>8361.16</v>
      </c>
      <c r="F133" s="36">
        <v>0</v>
      </c>
      <c r="G133" s="36">
        <v>0</v>
      </c>
      <c r="H133" s="36">
        <v>0</v>
      </c>
      <c r="I133" s="34">
        <f t="shared" si="4"/>
        <v>8893</v>
      </c>
    </row>
    <row r="134" spans="1:9">
      <c r="A134" s="40" t="s">
        <v>204</v>
      </c>
      <c r="B134" s="39" t="s">
        <v>258</v>
      </c>
      <c r="C134" s="35">
        <v>0</v>
      </c>
      <c r="D134" s="35">
        <v>0</v>
      </c>
      <c r="E134" s="35">
        <v>0</v>
      </c>
      <c r="F134" s="35">
        <v>37516</v>
      </c>
      <c r="G134" s="35">
        <v>37516</v>
      </c>
      <c r="H134" s="35">
        <v>0</v>
      </c>
      <c r="I134" s="34">
        <f t="shared" si="4"/>
        <v>37516</v>
      </c>
    </row>
    <row r="135" spans="1:9">
      <c r="A135" s="38" t="s">
        <v>206</v>
      </c>
      <c r="B135" s="37" t="s">
        <v>205</v>
      </c>
      <c r="C135" s="36">
        <v>6362.85</v>
      </c>
      <c r="D135" s="36">
        <v>6362.85</v>
      </c>
      <c r="E135" s="36">
        <v>0</v>
      </c>
      <c r="F135" s="36">
        <v>53584.15</v>
      </c>
      <c r="G135" s="36">
        <v>53584.15</v>
      </c>
      <c r="H135" s="36">
        <v>0</v>
      </c>
      <c r="I135" s="34">
        <f t="shared" si="4"/>
        <v>59947</v>
      </c>
    </row>
    <row r="136" spans="1:9">
      <c r="A136" s="40" t="s">
        <v>208</v>
      </c>
      <c r="B136" s="39" t="s">
        <v>207</v>
      </c>
      <c r="C136" s="35">
        <v>0</v>
      </c>
      <c r="D136" s="35">
        <v>0</v>
      </c>
      <c r="E136" s="35">
        <v>0</v>
      </c>
      <c r="F136" s="35">
        <v>25281</v>
      </c>
      <c r="G136" s="35">
        <v>25281</v>
      </c>
      <c r="H136" s="35">
        <v>0</v>
      </c>
      <c r="I136" s="34">
        <f t="shared" si="4"/>
        <v>25281</v>
      </c>
    </row>
    <row r="137" spans="1:9">
      <c r="A137" s="38" t="s">
        <v>210</v>
      </c>
      <c r="B137" s="37" t="s">
        <v>209</v>
      </c>
      <c r="C137" s="36">
        <v>12852.23</v>
      </c>
      <c r="D137" s="36">
        <v>3149.03</v>
      </c>
      <c r="E137" s="36">
        <v>9703.2000000000007</v>
      </c>
      <c r="F137" s="36">
        <v>11331.77</v>
      </c>
      <c r="G137" s="36">
        <v>11331.77</v>
      </c>
      <c r="H137" s="36">
        <v>0</v>
      </c>
      <c r="I137" s="34">
        <f t="shared" si="4"/>
        <v>24184</v>
      </c>
    </row>
    <row r="138" spans="1:9">
      <c r="A138" s="40" t="s">
        <v>212</v>
      </c>
      <c r="B138" s="39" t="s">
        <v>211</v>
      </c>
      <c r="C138" s="35">
        <v>550</v>
      </c>
      <c r="D138" s="35">
        <v>550</v>
      </c>
      <c r="E138" s="35">
        <v>0</v>
      </c>
      <c r="F138" s="35">
        <v>5493</v>
      </c>
      <c r="G138" s="35">
        <v>5493</v>
      </c>
      <c r="H138" s="35">
        <v>0</v>
      </c>
      <c r="I138" s="34">
        <f t="shared" si="4"/>
        <v>6043</v>
      </c>
    </row>
    <row r="139" spans="1:9">
      <c r="A139" s="38" t="s">
        <v>214</v>
      </c>
      <c r="B139" s="37" t="s">
        <v>213</v>
      </c>
      <c r="C139" s="36">
        <v>24025.4</v>
      </c>
      <c r="D139" s="36">
        <v>12499.59</v>
      </c>
      <c r="E139" s="36">
        <v>11525.81</v>
      </c>
      <c r="F139" s="36">
        <v>40294.6</v>
      </c>
      <c r="G139" s="36">
        <v>40294.6</v>
      </c>
      <c r="H139" s="36">
        <v>0</v>
      </c>
      <c r="I139" s="34">
        <f t="shared" si="4"/>
        <v>64320</v>
      </c>
    </row>
    <row r="140" spans="1:9">
      <c r="A140" s="40" t="s">
        <v>216</v>
      </c>
      <c r="B140" s="39" t="s">
        <v>215</v>
      </c>
      <c r="C140" s="35">
        <v>44850.85</v>
      </c>
      <c r="D140" s="35">
        <v>6583.12</v>
      </c>
      <c r="E140" s="35">
        <v>38267.730000000003</v>
      </c>
      <c r="F140" s="35">
        <v>7129.15</v>
      </c>
      <c r="G140" s="35">
        <v>7129.15</v>
      </c>
      <c r="H140" s="35">
        <v>0</v>
      </c>
      <c r="I140" s="34">
        <f t="shared" si="4"/>
        <v>51980</v>
      </c>
    </row>
    <row r="141" spans="1:9">
      <c r="A141" s="38" t="s">
        <v>218</v>
      </c>
      <c r="B141" s="37" t="s">
        <v>217</v>
      </c>
      <c r="C141" s="36">
        <v>2337.31</v>
      </c>
      <c r="D141" s="36">
        <v>2337.31</v>
      </c>
      <c r="E141" s="36">
        <v>0</v>
      </c>
      <c r="F141" s="36">
        <v>15067.69</v>
      </c>
      <c r="G141" s="36">
        <v>15067.69</v>
      </c>
      <c r="H141" s="36">
        <v>0</v>
      </c>
      <c r="I141" s="34">
        <f t="shared" si="4"/>
        <v>17405</v>
      </c>
    </row>
    <row r="142" spans="1:9">
      <c r="A142" s="40" t="s">
        <v>220</v>
      </c>
      <c r="B142" s="39" t="s">
        <v>219</v>
      </c>
      <c r="C142" s="35">
        <v>15738.64</v>
      </c>
      <c r="D142" s="35">
        <v>3435.15</v>
      </c>
      <c r="E142" s="35">
        <v>12303.49</v>
      </c>
      <c r="F142" s="35">
        <v>11591.36</v>
      </c>
      <c r="G142" s="35">
        <v>11591.36</v>
      </c>
      <c r="H142" s="35">
        <v>0</v>
      </c>
      <c r="I142" s="34">
        <f t="shared" si="4"/>
        <v>27330</v>
      </c>
    </row>
    <row r="143" spans="1:9">
      <c r="A143" s="38" t="s">
        <v>221</v>
      </c>
      <c r="B143" s="37" t="s">
        <v>257</v>
      </c>
      <c r="C143" s="36">
        <v>7353.5</v>
      </c>
      <c r="D143" s="36">
        <v>0</v>
      </c>
      <c r="E143" s="36">
        <v>7353.5</v>
      </c>
      <c r="F143" s="36">
        <v>1705.5</v>
      </c>
      <c r="G143" s="36">
        <v>1705.5</v>
      </c>
      <c r="H143" s="36">
        <v>0</v>
      </c>
      <c r="I143" s="34">
        <f t="shared" si="4"/>
        <v>9059</v>
      </c>
    </row>
    <row r="144" spans="1:9" ht="25.5">
      <c r="A144" s="40" t="s">
        <v>237</v>
      </c>
      <c r="B144" s="39" t="s">
        <v>256</v>
      </c>
      <c r="C144" s="35">
        <v>121.09</v>
      </c>
      <c r="D144" s="35">
        <v>0</v>
      </c>
      <c r="E144" s="35">
        <v>121.09</v>
      </c>
      <c r="F144" s="35">
        <v>4772.91</v>
      </c>
      <c r="G144" s="35">
        <v>4772.91</v>
      </c>
      <c r="H144" s="35">
        <v>0</v>
      </c>
      <c r="I144" s="34">
        <f t="shared" si="4"/>
        <v>4894</v>
      </c>
    </row>
    <row r="145" spans="1:9">
      <c r="A145" s="38" t="s">
        <v>223</v>
      </c>
      <c r="B145" s="37" t="s">
        <v>222</v>
      </c>
      <c r="C145" s="36">
        <v>4460.7299999999996</v>
      </c>
      <c r="D145" s="36">
        <v>3299.76</v>
      </c>
      <c r="E145" s="36">
        <v>1160.97</v>
      </c>
      <c r="F145" s="36">
        <v>16086.27</v>
      </c>
      <c r="G145" s="36">
        <v>16086.27</v>
      </c>
      <c r="H145" s="36">
        <v>0</v>
      </c>
      <c r="I145" s="34">
        <f t="shared" si="4"/>
        <v>20547</v>
      </c>
    </row>
    <row r="146" spans="1:9">
      <c r="A146" s="40" t="s">
        <v>225</v>
      </c>
      <c r="B146" s="39" t="s">
        <v>224</v>
      </c>
      <c r="C146" s="35">
        <v>26176.29</v>
      </c>
      <c r="D146" s="35">
        <v>19235.71</v>
      </c>
      <c r="E146" s="35">
        <v>6940.58</v>
      </c>
      <c r="F146" s="35">
        <v>61492.71</v>
      </c>
      <c r="G146" s="35">
        <v>61492.71</v>
      </c>
      <c r="H146" s="35">
        <v>0</v>
      </c>
      <c r="I146" s="34">
        <f t="shared" si="4"/>
        <v>87669</v>
      </c>
    </row>
    <row r="147" spans="1:9">
      <c r="A147" s="38" t="s">
        <v>227</v>
      </c>
      <c r="B147" s="37" t="s">
        <v>226</v>
      </c>
      <c r="C147" s="36">
        <v>14671.14</v>
      </c>
      <c r="D147" s="36">
        <v>4339.5200000000004</v>
      </c>
      <c r="E147" s="36">
        <v>10331.620000000001</v>
      </c>
      <c r="F147" s="36">
        <v>49927.86</v>
      </c>
      <c r="G147" s="36">
        <v>49927.86</v>
      </c>
      <c r="H147" s="36">
        <v>0</v>
      </c>
      <c r="I147" s="34">
        <f t="shared" si="4"/>
        <v>64599</v>
      </c>
    </row>
    <row r="148" spans="1:9">
      <c r="A148" s="44" t="s">
        <v>255</v>
      </c>
      <c r="B148" s="45"/>
      <c r="C148" s="35">
        <v>1953186.5</v>
      </c>
      <c r="D148" s="35">
        <v>626385.94999999995</v>
      </c>
      <c r="E148" s="35">
        <v>1326800.55</v>
      </c>
      <c r="F148" s="35">
        <v>3824918.5</v>
      </c>
      <c r="G148" s="35">
        <v>3539927.25</v>
      </c>
      <c r="H148" s="35">
        <v>284991.25</v>
      </c>
      <c r="I148" s="34">
        <f t="shared" si="4"/>
        <v>5778105</v>
      </c>
    </row>
  </sheetData>
  <mergeCells count="6">
    <mergeCell ref="A148:B148"/>
    <mergeCell ref="A1:I1"/>
    <mergeCell ref="A2:A3"/>
    <mergeCell ref="B2:B3"/>
    <mergeCell ref="C2:E2"/>
    <mergeCell ref="F2:H2"/>
  </mergeCells>
  <pageMargins left="1" right="1" top="1" bottom="1.45" header="1" footer="1"/>
  <pageSetup orientation="landscape" horizontalDpi="300" verticalDpi="300"/>
  <headerFooter alignWithMargins="0">
    <oddFooter>&amp;L&amp;"Arial,Regular"&amp;10 11/10/2020 7:10:49 PM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1B1F9-EC94-4634-AAD1-E8860655240A}">
  <dimension ref="A1:J150"/>
  <sheetViews>
    <sheetView workbookViewId="0">
      <selection activeCell="A133" sqref="A1:XFD1048576"/>
    </sheetView>
  </sheetViews>
  <sheetFormatPr defaultRowHeight="15"/>
  <cols>
    <col min="1" max="1" width="13.7109375" style="54" customWidth="1"/>
    <col min="2" max="2" width="20.85546875" style="54" customWidth="1"/>
    <col min="3" max="3" width="16.7109375" style="54" customWidth="1"/>
    <col min="4" max="5" width="17.42578125" style="54" customWidth="1"/>
    <col min="6" max="6" width="16.7109375" style="54" customWidth="1"/>
    <col min="7" max="8" width="17.42578125" style="54" customWidth="1"/>
    <col min="9" max="9" width="15.5703125" style="54" bestFit="1" customWidth="1"/>
    <col min="10" max="10" width="8.7109375" style="54" customWidth="1"/>
    <col min="11" max="16384" width="9.140625" style="54"/>
  </cols>
  <sheetData>
    <row r="1" spans="1:10" ht="28.9" customHeight="1">
      <c r="A1" s="52" t="s">
        <v>341</v>
      </c>
      <c r="B1" s="53"/>
      <c r="C1" s="53"/>
      <c r="D1" s="53"/>
      <c r="E1" s="53"/>
      <c r="F1" s="53"/>
      <c r="G1" s="53"/>
      <c r="H1" s="53"/>
      <c r="I1" s="53"/>
      <c r="J1" s="53"/>
    </row>
    <row r="2" spans="1:10">
      <c r="A2" s="55" t="s">
        <v>323</v>
      </c>
      <c r="B2" s="56" t="s">
        <v>322</v>
      </c>
      <c r="C2" s="55" t="s">
        <v>342</v>
      </c>
      <c r="D2" s="57"/>
      <c r="E2" s="58"/>
      <c r="F2" s="55" t="s">
        <v>343</v>
      </c>
      <c r="G2" s="57"/>
      <c r="H2" s="58"/>
    </row>
    <row r="3" spans="1:10">
      <c r="A3" s="59"/>
      <c r="B3" s="59"/>
      <c r="C3" s="60" t="s">
        <v>321</v>
      </c>
      <c r="D3" s="60" t="s">
        <v>320</v>
      </c>
      <c r="E3" s="60" t="s">
        <v>319</v>
      </c>
      <c r="F3" s="60" t="s">
        <v>321</v>
      </c>
      <c r="G3" s="60" t="s">
        <v>320</v>
      </c>
      <c r="H3" s="60" t="s">
        <v>319</v>
      </c>
      <c r="I3" s="61" t="s">
        <v>321</v>
      </c>
    </row>
    <row r="4" spans="1:10" ht="25.5">
      <c r="A4" s="62" t="s">
        <v>318</v>
      </c>
      <c r="B4" s="63" t="s">
        <v>0</v>
      </c>
      <c r="C4" s="64">
        <v>270837.40999999997</v>
      </c>
      <c r="D4" s="64">
        <v>0</v>
      </c>
      <c r="E4" s="64">
        <v>270837.40999999997</v>
      </c>
      <c r="F4" s="64">
        <v>7158591.5899999999</v>
      </c>
      <c r="G4" s="64">
        <v>5718503.9500000002</v>
      </c>
      <c r="H4" s="64">
        <v>1440087.64</v>
      </c>
      <c r="I4" s="65">
        <f>C4+F4</f>
        <v>7429429</v>
      </c>
    </row>
    <row r="5" spans="1:10">
      <c r="A5" s="66" t="s">
        <v>1</v>
      </c>
      <c r="B5" s="67" t="s">
        <v>317</v>
      </c>
      <c r="C5" s="68">
        <v>6537.93</v>
      </c>
      <c r="D5" s="68">
        <v>6537.93</v>
      </c>
      <c r="E5" s="68">
        <v>0</v>
      </c>
      <c r="F5" s="68">
        <v>102052.07</v>
      </c>
      <c r="G5" s="68">
        <v>102052.07</v>
      </c>
      <c r="H5" s="68">
        <v>0</v>
      </c>
      <c r="I5" s="65">
        <f t="shared" ref="I5:I68" si="0">C5+F5</f>
        <v>108590</v>
      </c>
    </row>
    <row r="6" spans="1:10">
      <c r="A6" s="62" t="s">
        <v>2</v>
      </c>
      <c r="B6" s="63" t="s">
        <v>316</v>
      </c>
      <c r="C6" s="64">
        <v>45768.08</v>
      </c>
      <c r="D6" s="64">
        <v>45768.08</v>
      </c>
      <c r="E6" s="64">
        <v>0</v>
      </c>
      <c r="F6" s="64">
        <v>252848.92</v>
      </c>
      <c r="G6" s="64">
        <v>252848.92</v>
      </c>
      <c r="H6" s="64">
        <v>0</v>
      </c>
      <c r="I6" s="65">
        <f t="shared" si="0"/>
        <v>298617</v>
      </c>
    </row>
    <row r="7" spans="1:10">
      <c r="A7" s="66" t="s">
        <v>229</v>
      </c>
      <c r="B7" s="67" t="s">
        <v>315</v>
      </c>
      <c r="C7" s="68">
        <v>24619.13</v>
      </c>
      <c r="D7" s="68">
        <v>0</v>
      </c>
      <c r="E7" s="68">
        <v>24619.13</v>
      </c>
      <c r="F7" s="68">
        <v>167387.87</v>
      </c>
      <c r="G7" s="68">
        <v>167387.87</v>
      </c>
      <c r="H7" s="68">
        <v>0</v>
      </c>
      <c r="I7" s="65">
        <f t="shared" si="0"/>
        <v>192007</v>
      </c>
    </row>
    <row r="8" spans="1:10">
      <c r="A8" s="62" t="s">
        <v>4</v>
      </c>
      <c r="B8" s="63" t="s">
        <v>3</v>
      </c>
      <c r="C8" s="64">
        <v>293354.56</v>
      </c>
      <c r="D8" s="64">
        <v>293354.56</v>
      </c>
      <c r="E8" s="64">
        <v>0</v>
      </c>
      <c r="F8" s="64">
        <v>1341570.44</v>
      </c>
      <c r="G8" s="64">
        <v>1341570.44</v>
      </c>
      <c r="H8" s="64">
        <v>0</v>
      </c>
      <c r="I8" s="65">
        <f t="shared" si="0"/>
        <v>1634925</v>
      </c>
    </row>
    <row r="9" spans="1:10">
      <c r="A9" s="66" t="s">
        <v>314</v>
      </c>
      <c r="B9" s="67" t="s">
        <v>313</v>
      </c>
      <c r="C9" s="68">
        <v>146941.88</v>
      </c>
      <c r="D9" s="68">
        <v>146941.88</v>
      </c>
      <c r="E9" s="68">
        <v>0</v>
      </c>
      <c r="F9" s="68">
        <v>886246.12</v>
      </c>
      <c r="G9" s="68">
        <v>886246.12</v>
      </c>
      <c r="H9" s="68">
        <v>0</v>
      </c>
      <c r="I9" s="65">
        <f t="shared" si="0"/>
        <v>1033188</v>
      </c>
    </row>
    <row r="10" spans="1:10">
      <c r="A10" s="62" t="s">
        <v>5</v>
      </c>
      <c r="B10" s="63" t="s">
        <v>312</v>
      </c>
      <c r="C10" s="64">
        <v>184707.78</v>
      </c>
      <c r="D10" s="64">
        <v>118180.2</v>
      </c>
      <c r="E10" s="64">
        <v>66527.58</v>
      </c>
      <c r="F10" s="64">
        <v>509537.22</v>
      </c>
      <c r="G10" s="64">
        <v>509537.22</v>
      </c>
      <c r="H10" s="64">
        <v>0</v>
      </c>
      <c r="I10" s="65">
        <f t="shared" si="0"/>
        <v>694245</v>
      </c>
    </row>
    <row r="11" spans="1:10">
      <c r="A11" s="66" t="s">
        <v>311</v>
      </c>
      <c r="B11" s="67" t="s">
        <v>310</v>
      </c>
      <c r="C11" s="68">
        <v>672553.79</v>
      </c>
      <c r="D11" s="68">
        <v>450265.95</v>
      </c>
      <c r="E11" s="68">
        <v>222287.84</v>
      </c>
      <c r="F11" s="68">
        <v>1892915.21</v>
      </c>
      <c r="G11" s="68">
        <v>1892915.21</v>
      </c>
      <c r="H11" s="68">
        <v>0</v>
      </c>
      <c r="I11" s="65">
        <f t="shared" si="0"/>
        <v>2565469</v>
      </c>
    </row>
    <row r="12" spans="1:10">
      <c r="A12" s="62" t="s">
        <v>7</v>
      </c>
      <c r="B12" s="63" t="s">
        <v>6</v>
      </c>
      <c r="C12" s="64">
        <v>527131.12</v>
      </c>
      <c r="D12" s="64">
        <v>527131.12</v>
      </c>
      <c r="E12" s="64">
        <v>0</v>
      </c>
      <c r="F12" s="64">
        <v>1497885.88</v>
      </c>
      <c r="G12" s="64">
        <v>1497885.88</v>
      </c>
      <c r="H12" s="64">
        <v>0</v>
      </c>
      <c r="I12" s="65">
        <f t="shared" si="0"/>
        <v>2025017</v>
      </c>
    </row>
    <row r="13" spans="1:10">
      <c r="A13" s="66" t="s">
        <v>8</v>
      </c>
      <c r="B13" s="67" t="s">
        <v>309</v>
      </c>
      <c r="C13" s="68">
        <v>310.13</v>
      </c>
      <c r="D13" s="68">
        <v>310.13</v>
      </c>
      <c r="E13" s="68">
        <v>0</v>
      </c>
      <c r="F13" s="68">
        <v>102074.87</v>
      </c>
      <c r="G13" s="68">
        <v>102074.87</v>
      </c>
      <c r="H13" s="68">
        <v>0</v>
      </c>
      <c r="I13" s="65">
        <f t="shared" si="0"/>
        <v>102385</v>
      </c>
    </row>
    <row r="14" spans="1:10">
      <c r="A14" s="62" t="s">
        <v>10</v>
      </c>
      <c r="B14" s="63" t="s">
        <v>9</v>
      </c>
      <c r="C14" s="64">
        <v>118106.5</v>
      </c>
      <c r="D14" s="64">
        <v>118106.5</v>
      </c>
      <c r="E14" s="64">
        <v>0</v>
      </c>
      <c r="F14" s="64">
        <v>589343.5</v>
      </c>
      <c r="G14" s="64">
        <v>589343.5</v>
      </c>
      <c r="H14" s="64">
        <v>0</v>
      </c>
      <c r="I14" s="65">
        <f t="shared" si="0"/>
        <v>707450</v>
      </c>
    </row>
    <row r="15" spans="1:10">
      <c r="A15" s="66" t="s">
        <v>12</v>
      </c>
      <c r="B15" s="67" t="s">
        <v>11</v>
      </c>
      <c r="C15" s="68">
        <v>6132.24</v>
      </c>
      <c r="D15" s="68">
        <v>6132.24</v>
      </c>
      <c r="E15" s="68">
        <v>0</v>
      </c>
      <c r="F15" s="68">
        <v>566679.76</v>
      </c>
      <c r="G15" s="68">
        <v>566679.76</v>
      </c>
      <c r="H15" s="68">
        <v>0</v>
      </c>
      <c r="I15" s="65">
        <f t="shared" si="0"/>
        <v>572812</v>
      </c>
    </row>
    <row r="16" spans="1:10">
      <c r="A16" s="62" t="s">
        <v>14</v>
      </c>
      <c r="B16" s="63" t="s">
        <v>13</v>
      </c>
      <c r="C16" s="64">
        <v>192701.85</v>
      </c>
      <c r="D16" s="64">
        <v>192701.85</v>
      </c>
      <c r="E16" s="64">
        <v>0</v>
      </c>
      <c r="F16" s="64">
        <v>2158950.15</v>
      </c>
      <c r="G16" s="64">
        <v>2158950.15</v>
      </c>
      <c r="H16" s="64">
        <v>0</v>
      </c>
      <c r="I16" s="65">
        <f t="shared" si="0"/>
        <v>2351652</v>
      </c>
    </row>
    <row r="17" spans="1:9">
      <c r="A17" s="66" t="s">
        <v>15</v>
      </c>
      <c r="B17" s="67" t="s">
        <v>308</v>
      </c>
      <c r="C17" s="68">
        <v>527.87</v>
      </c>
      <c r="D17" s="68">
        <v>0</v>
      </c>
      <c r="E17" s="68">
        <v>527.87</v>
      </c>
      <c r="F17" s="68">
        <v>107065.13</v>
      </c>
      <c r="G17" s="68">
        <v>107065.13</v>
      </c>
      <c r="H17" s="68">
        <v>0</v>
      </c>
      <c r="I17" s="65">
        <f t="shared" si="0"/>
        <v>107593</v>
      </c>
    </row>
    <row r="18" spans="1:9">
      <c r="A18" s="62" t="s">
        <v>17</v>
      </c>
      <c r="B18" s="63" t="s">
        <v>16</v>
      </c>
      <c r="C18" s="64">
        <v>382966.26</v>
      </c>
      <c r="D18" s="64">
        <v>382966.26</v>
      </c>
      <c r="E18" s="64">
        <v>0</v>
      </c>
      <c r="F18" s="64">
        <v>1537143.74</v>
      </c>
      <c r="G18" s="64">
        <v>1537143.74</v>
      </c>
      <c r="H18" s="64">
        <v>0</v>
      </c>
      <c r="I18" s="65">
        <f t="shared" si="0"/>
        <v>1920110</v>
      </c>
    </row>
    <row r="19" spans="1:9">
      <c r="A19" s="66" t="s">
        <v>18</v>
      </c>
      <c r="B19" s="67" t="s">
        <v>307</v>
      </c>
      <c r="C19" s="68">
        <v>70405.23</v>
      </c>
      <c r="D19" s="68">
        <v>0</v>
      </c>
      <c r="E19" s="68">
        <v>70405.23</v>
      </c>
      <c r="F19" s="68">
        <v>869816.77</v>
      </c>
      <c r="G19" s="68">
        <v>869816.77</v>
      </c>
      <c r="H19" s="68">
        <v>0</v>
      </c>
      <c r="I19" s="65">
        <f t="shared" si="0"/>
        <v>940222</v>
      </c>
    </row>
    <row r="20" spans="1:9">
      <c r="A20" s="62" t="s">
        <v>20</v>
      </c>
      <c r="B20" s="63" t="s">
        <v>19</v>
      </c>
      <c r="C20" s="64">
        <v>222026.31</v>
      </c>
      <c r="D20" s="64">
        <v>222026.31</v>
      </c>
      <c r="E20" s="64">
        <v>0</v>
      </c>
      <c r="F20" s="64">
        <v>2119078.69</v>
      </c>
      <c r="G20" s="64">
        <v>2119078.69</v>
      </c>
      <c r="H20" s="64">
        <v>0</v>
      </c>
      <c r="I20" s="65">
        <f t="shared" si="0"/>
        <v>2341105</v>
      </c>
    </row>
    <row r="21" spans="1:9">
      <c r="A21" s="66" t="s">
        <v>22</v>
      </c>
      <c r="B21" s="67" t="s">
        <v>21</v>
      </c>
      <c r="C21" s="68">
        <v>28618.47</v>
      </c>
      <c r="D21" s="68">
        <v>28618.47</v>
      </c>
      <c r="E21" s="68">
        <v>0</v>
      </c>
      <c r="F21" s="68">
        <v>416101.53</v>
      </c>
      <c r="G21" s="68">
        <v>416101.53</v>
      </c>
      <c r="H21" s="68">
        <v>0</v>
      </c>
      <c r="I21" s="65">
        <f t="shared" si="0"/>
        <v>444720</v>
      </c>
    </row>
    <row r="22" spans="1:9">
      <c r="A22" s="62" t="s">
        <v>24</v>
      </c>
      <c r="B22" s="63" t="s">
        <v>23</v>
      </c>
      <c r="C22" s="64">
        <v>193457.82</v>
      </c>
      <c r="D22" s="64">
        <v>145306.42000000001</v>
      </c>
      <c r="E22" s="64">
        <v>48151.4</v>
      </c>
      <c r="F22" s="64">
        <v>1716012.18</v>
      </c>
      <c r="G22" s="64">
        <v>1716012.18</v>
      </c>
      <c r="H22" s="64">
        <v>0</v>
      </c>
      <c r="I22" s="65">
        <f t="shared" si="0"/>
        <v>1909470</v>
      </c>
    </row>
    <row r="23" spans="1:9">
      <c r="A23" s="66" t="s">
        <v>306</v>
      </c>
      <c r="B23" s="67" t="s">
        <v>25</v>
      </c>
      <c r="C23" s="68">
        <v>73302.13</v>
      </c>
      <c r="D23" s="68">
        <v>73302.13</v>
      </c>
      <c r="E23" s="68">
        <v>0</v>
      </c>
      <c r="F23" s="68">
        <v>849668.87</v>
      </c>
      <c r="G23" s="68">
        <v>849668.87</v>
      </c>
      <c r="H23" s="68">
        <v>0</v>
      </c>
      <c r="I23" s="65">
        <f t="shared" si="0"/>
        <v>922971</v>
      </c>
    </row>
    <row r="24" spans="1:9">
      <c r="A24" s="62" t="s">
        <v>305</v>
      </c>
      <c r="B24" s="63" t="s">
        <v>26</v>
      </c>
      <c r="C24" s="64">
        <v>102502.34</v>
      </c>
      <c r="D24" s="64">
        <v>102502.34</v>
      </c>
      <c r="E24" s="64">
        <v>0</v>
      </c>
      <c r="F24" s="64">
        <v>539829.66</v>
      </c>
      <c r="G24" s="64">
        <v>539829.66</v>
      </c>
      <c r="H24" s="64">
        <v>0</v>
      </c>
      <c r="I24" s="65">
        <f t="shared" si="0"/>
        <v>642332</v>
      </c>
    </row>
    <row r="25" spans="1:9">
      <c r="A25" s="66" t="s">
        <v>304</v>
      </c>
      <c r="B25" s="67" t="s">
        <v>27</v>
      </c>
      <c r="C25" s="68">
        <v>239138.15</v>
      </c>
      <c r="D25" s="68">
        <v>239138.15</v>
      </c>
      <c r="E25" s="68">
        <v>0</v>
      </c>
      <c r="F25" s="68">
        <v>1197282.8500000001</v>
      </c>
      <c r="G25" s="68">
        <v>1197282.8500000001</v>
      </c>
      <c r="H25" s="68">
        <v>0</v>
      </c>
      <c r="I25" s="65">
        <f t="shared" si="0"/>
        <v>1436421</v>
      </c>
    </row>
    <row r="26" spans="1:9">
      <c r="A26" s="62" t="s">
        <v>303</v>
      </c>
      <c r="B26" s="63" t="s">
        <v>28</v>
      </c>
      <c r="C26" s="64">
        <v>52357.81</v>
      </c>
      <c r="D26" s="64">
        <v>52357.81</v>
      </c>
      <c r="E26" s="64">
        <v>0</v>
      </c>
      <c r="F26" s="64">
        <v>370777.19</v>
      </c>
      <c r="G26" s="64">
        <v>370777.19</v>
      </c>
      <c r="H26" s="64">
        <v>0</v>
      </c>
      <c r="I26" s="65">
        <f t="shared" si="0"/>
        <v>423135</v>
      </c>
    </row>
    <row r="27" spans="1:9">
      <c r="A27" s="66" t="s">
        <v>29</v>
      </c>
      <c r="B27" s="67" t="s">
        <v>302</v>
      </c>
      <c r="C27" s="68">
        <v>290396.5</v>
      </c>
      <c r="D27" s="68">
        <v>235522.31</v>
      </c>
      <c r="E27" s="68">
        <v>54874.19</v>
      </c>
      <c r="F27" s="68">
        <v>1273367.5</v>
      </c>
      <c r="G27" s="68">
        <v>1273367.5</v>
      </c>
      <c r="H27" s="68">
        <v>0</v>
      </c>
      <c r="I27" s="65">
        <f t="shared" si="0"/>
        <v>1563764</v>
      </c>
    </row>
    <row r="28" spans="1:9">
      <c r="A28" s="62" t="s">
        <v>30</v>
      </c>
      <c r="B28" s="63" t="s">
        <v>301</v>
      </c>
      <c r="C28" s="64">
        <v>24459.64</v>
      </c>
      <c r="D28" s="64">
        <v>24459.64</v>
      </c>
      <c r="E28" s="64">
        <v>0</v>
      </c>
      <c r="F28" s="64">
        <v>165849.35999999999</v>
      </c>
      <c r="G28" s="64">
        <v>165849.35999999999</v>
      </c>
      <c r="H28" s="64">
        <v>0</v>
      </c>
      <c r="I28" s="65">
        <f t="shared" si="0"/>
        <v>190309</v>
      </c>
    </row>
    <row r="29" spans="1:9">
      <c r="A29" s="66" t="s">
        <v>32</v>
      </c>
      <c r="B29" s="67" t="s">
        <v>31</v>
      </c>
      <c r="C29" s="68">
        <v>516623.29</v>
      </c>
      <c r="D29" s="68">
        <v>340812.85</v>
      </c>
      <c r="E29" s="68">
        <v>175810.44</v>
      </c>
      <c r="F29" s="68">
        <v>1344041.71</v>
      </c>
      <c r="G29" s="68">
        <v>1344041.71</v>
      </c>
      <c r="H29" s="68">
        <v>0</v>
      </c>
      <c r="I29" s="65">
        <f t="shared" si="0"/>
        <v>1860665</v>
      </c>
    </row>
    <row r="30" spans="1:9">
      <c r="A30" s="62" t="s">
        <v>34</v>
      </c>
      <c r="B30" s="63" t="s">
        <v>33</v>
      </c>
      <c r="C30" s="64">
        <v>188181.25</v>
      </c>
      <c r="D30" s="64">
        <v>188181.25</v>
      </c>
      <c r="E30" s="64">
        <v>0</v>
      </c>
      <c r="F30" s="64">
        <v>779185.75</v>
      </c>
      <c r="G30" s="64">
        <v>779185.75</v>
      </c>
      <c r="H30" s="64">
        <v>0</v>
      </c>
      <c r="I30" s="65">
        <f t="shared" si="0"/>
        <v>967367</v>
      </c>
    </row>
    <row r="31" spans="1:9">
      <c r="A31" s="66" t="s">
        <v>300</v>
      </c>
      <c r="B31" s="67" t="s">
        <v>299</v>
      </c>
      <c r="C31" s="68">
        <v>511239.1</v>
      </c>
      <c r="D31" s="68">
        <v>316290.58</v>
      </c>
      <c r="E31" s="68">
        <v>194948.52</v>
      </c>
      <c r="F31" s="68">
        <v>1998592.9</v>
      </c>
      <c r="G31" s="68">
        <v>1998592.9</v>
      </c>
      <c r="H31" s="68">
        <v>0</v>
      </c>
      <c r="I31" s="65">
        <f t="shared" si="0"/>
        <v>2509832</v>
      </c>
    </row>
    <row r="32" spans="1:9">
      <c r="A32" s="62" t="s">
        <v>36</v>
      </c>
      <c r="B32" s="63" t="s">
        <v>35</v>
      </c>
      <c r="C32" s="64">
        <v>65668.649999999994</v>
      </c>
      <c r="D32" s="64">
        <v>65668.649999999994</v>
      </c>
      <c r="E32" s="64">
        <v>0</v>
      </c>
      <c r="F32" s="64">
        <v>343871.35</v>
      </c>
      <c r="G32" s="64">
        <v>343871.35</v>
      </c>
      <c r="H32" s="64">
        <v>0</v>
      </c>
      <c r="I32" s="65">
        <f t="shared" si="0"/>
        <v>409540</v>
      </c>
    </row>
    <row r="33" spans="1:9">
      <c r="A33" s="66" t="s">
        <v>38</v>
      </c>
      <c r="B33" s="67" t="s">
        <v>37</v>
      </c>
      <c r="C33" s="68">
        <v>459642.63</v>
      </c>
      <c r="D33" s="68">
        <v>350719.34</v>
      </c>
      <c r="E33" s="68">
        <v>108923.29</v>
      </c>
      <c r="F33" s="68">
        <v>1575177.37</v>
      </c>
      <c r="G33" s="68">
        <v>1575177.37</v>
      </c>
      <c r="H33" s="68">
        <v>0</v>
      </c>
      <c r="I33" s="65">
        <f t="shared" si="0"/>
        <v>2034820</v>
      </c>
    </row>
    <row r="34" spans="1:9">
      <c r="A34" s="62" t="s">
        <v>39</v>
      </c>
      <c r="B34" s="63" t="s">
        <v>252</v>
      </c>
      <c r="C34" s="64">
        <v>0</v>
      </c>
      <c r="D34" s="64">
        <v>0</v>
      </c>
      <c r="E34" s="64">
        <v>0</v>
      </c>
      <c r="F34" s="64">
        <v>31174756</v>
      </c>
      <c r="G34" s="64">
        <v>18983610.75</v>
      </c>
      <c r="H34" s="64">
        <v>12191145.25</v>
      </c>
      <c r="I34" s="65">
        <f t="shared" si="0"/>
        <v>31174756</v>
      </c>
    </row>
    <row r="35" spans="1:9">
      <c r="A35" s="66" t="s">
        <v>40</v>
      </c>
      <c r="B35" s="67" t="s">
        <v>298</v>
      </c>
      <c r="C35" s="68">
        <v>52159.77</v>
      </c>
      <c r="D35" s="68">
        <v>52159.77</v>
      </c>
      <c r="E35" s="68">
        <v>0</v>
      </c>
      <c r="F35" s="68">
        <v>255410.23</v>
      </c>
      <c r="G35" s="68">
        <v>255410.23</v>
      </c>
      <c r="H35" s="68">
        <v>0</v>
      </c>
      <c r="I35" s="65">
        <f t="shared" si="0"/>
        <v>307570</v>
      </c>
    </row>
    <row r="36" spans="1:9">
      <c r="A36" s="62" t="s">
        <v>42</v>
      </c>
      <c r="B36" s="63" t="s">
        <v>41</v>
      </c>
      <c r="C36" s="64">
        <v>26336.44</v>
      </c>
      <c r="D36" s="64">
        <v>26336.44</v>
      </c>
      <c r="E36" s="64">
        <v>0</v>
      </c>
      <c r="F36" s="64">
        <v>449608.56</v>
      </c>
      <c r="G36" s="64">
        <v>449608.56</v>
      </c>
      <c r="H36" s="64">
        <v>0</v>
      </c>
      <c r="I36" s="65">
        <f t="shared" si="0"/>
        <v>475945</v>
      </c>
    </row>
    <row r="37" spans="1:9">
      <c r="A37" s="66" t="s">
        <v>44</v>
      </c>
      <c r="B37" s="67" t="s">
        <v>43</v>
      </c>
      <c r="C37" s="68">
        <v>208750.46</v>
      </c>
      <c r="D37" s="68">
        <v>181278.65</v>
      </c>
      <c r="E37" s="68">
        <v>27471.81</v>
      </c>
      <c r="F37" s="68">
        <v>728691.54</v>
      </c>
      <c r="G37" s="68">
        <v>728691.54</v>
      </c>
      <c r="H37" s="68">
        <v>0</v>
      </c>
      <c r="I37" s="65">
        <f t="shared" si="0"/>
        <v>937442</v>
      </c>
    </row>
    <row r="38" spans="1:9">
      <c r="A38" s="62" t="s">
        <v>46</v>
      </c>
      <c r="B38" s="63" t="s">
        <v>45</v>
      </c>
      <c r="C38" s="64">
        <v>397651.54</v>
      </c>
      <c r="D38" s="64">
        <v>299986.78000000003</v>
      </c>
      <c r="E38" s="64">
        <v>97664.76</v>
      </c>
      <c r="F38" s="64">
        <v>1307445.46</v>
      </c>
      <c r="G38" s="64">
        <v>1307445.46</v>
      </c>
      <c r="H38" s="64">
        <v>0</v>
      </c>
      <c r="I38" s="65">
        <f t="shared" si="0"/>
        <v>1705097</v>
      </c>
    </row>
    <row r="39" spans="1:9">
      <c r="A39" s="66" t="s">
        <v>48</v>
      </c>
      <c r="B39" s="67" t="s">
        <v>47</v>
      </c>
      <c r="C39" s="68">
        <v>226290.18</v>
      </c>
      <c r="D39" s="68">
        <v>219655.11</v>
      </c>
      <c r="E39" s="68">
        <v>6635.07</v>
      </c>
      <c r="F39" s="68">
        <v>624984.81999999995</v>
      </c>
      <c r="G39" s="68">
        <v>624984.81999999995</v>
      </c>
      <c r="H39" s="68">
        <v>0</v>
      </c>
      <c r="I39" s="65">
        <f t="shared" si="0"/>
        <v>851275</v>
      </c>
    </row>
    <row r="40" spans="1:9">
      <c r="A40" s="62" t="s">
        <v>49</v>
      </c>
      <c r="B40" s="63" t="s">
        <v>297</v>
      </c>
      <c r="C40" s="64">
        <v>162714.18</v>
      </c>
      <c r="D40" s="64">
        <v>162714.18</v>
      </c>
      <c r="E40" s="64">
        <v>0</v>
      </c>
      <c r="F40" s="64">
        <v>869219.82</v>
      </c>
      <c r="G40" s="64">
        <v>869219.82</v>
      </c>
      <c r="H40" s="64">
        <v>0</v>
      </c>
      <c r="I40" s="65">
        <f t="shared" si="0"/>
        <v>1031934</v>
      </c>
    </row>
    <row r="41" spans="1:9">
      <c r="A41" s="66" t="s">
        <v>50</v>
      </c>
      <c r="B41" s="67" t="s">
        <v>296</v>
      </c>
      <c r="C41" s="68">
        <v>152749.49</v>
      </c>
      <c r="D41" s="68">
        <v>141182.32999999999</v>
      </c>
      <c r="E41" s="68">
        <v>11567.16</v>
      </c>
      <c r="F41" s="68">
        <v>603780.51</v>
      </c>
      <c r="G41" s="68">
        <v>603780.51</v>
      </c>
      <c r="H41" s="68">
        <v>0</v>
      </c>
      <c r="I41" s="65">
        <f t="shared" si="0"/>
        <v>756530</v>
      </c>
    </row>
    <row r="42" spans="1:9">
      <c r="A42" s="62" t="s">
        <v>51</v>
      </c>
      <c r="B42" s="63" t="s">
        <v>295</v>
      </c>
      <c r="C42" s="64">
        <v>31889.51</v>
      </c>
      <c r="D42" s="64">
        <v>28587.47</v>
      </c>
      <c r="E42" s="64">
        <v>3302.04</v>
      </c>
      <c r="F42" s="64">
        <v>90448.49</v>
      </c>
      <c r="G42" s="64">
        <v>90448.49</v>
      </c>
      <c r="H42" s="64">
        <v>0</v>
      </c>
      <c r="I42" s="65">
        <f t="shared" si="0"/>
        <v>122338</v>
      </c>
    </row>
    <row r="43" spans="1:9" ht="25.5">
      <c r="A43" s="66" t="s">
        <v>53</v>
      </c>
      <c r="B43" s="67" t="s">
        <v>294</v>
      </c>
      <c r="C43" s="68">
        <v>163634.21</v>
      </c>
      <c r="D43" s="68">
        <v>163634.21</v>
      </c>
      <c r="E43" s="68">
        <v>0</v>
      </c>
      <c r="F43" s="68">
        <v>996072.79</v>
      </c>
      <c r="G43" s="68">
        <v>996072.79</v>
      </c>
      <c r="H43" s="68">
        <v>0</v>
      </c>
      <c r="I43" s="65">
        <f t="shared" si="0"/>
        <v>1159707</v>
      </c>
    </row>
    <row r="44" spans="1:9">
      <c r="A44" s="62" t="s">
        <v>54</v>
      </c>
      <c r="B44" s="63" t="s">
        <v>293</v>
      </c>
      <c r="C44" s="64">
        <v>34111.42</v>
      </c>
      <c r="D44" s="64">
        <v>34111.42</v>
      </c>
      <c r="E44" s="64">
        <v>0</v>
      </c>
      <c r="F44" s="64">
        <v>352222.58</v>
      </c>
      <c r="G44" s="64">
        <v>352222.58</v>
      </c>
      <c r="H44" s="64">
        <v>0</v>
      </c>
      <c r="I44" s="65">
        <f t="shared" si="0"/>
        <v>386334</v>
      </c>
    </row>
    <row r="45" spans="1:9">
      <c r="A45" s="66" t="s">
        <v>56</v>
      </c>
      <c r="B45" s="67" t="s">
        <v>55</v>
      </c>
      <c r="C45" s="68">
        <v>204476.45</v>
      </c>
      <c r="D45" s="68">
        <v>166816.88</v>
      </c>
      <c r="E45" s="68">
        <v>37659.57</v>
      </c>
      <c r="F45" s="68">
        <v>678815.55</v>
      </c>
      <c r="G45" s="68">
        <v>678815.55</v>
      </c>
      <c r="H45" s="68">
        <v>0</v>
      </c>
      <c r="I45" s="65">
        <f t="shared" si="0"/>
        <v>883292</v>
      </c>
    </row>
    <row r="46" spans="1:9">
      <c r="A46" s="62" t="s">
        <v>58</v>
      </c>
      <c r="B46" s="63" t="s">
        <v>57</v>
      </c>
      <c r="C46" s="64">
        <v>132645.65</v>
      </c>
      <c r="D46" s="64">
        <v>132645.65</v>
      </c>
      <c r="E46" s="64">
        <v>0</v>
      </c>
      <c r="F46" s="64">
        <v>1070756.3500000001</v>
      </c>
      <c r="G46" s="64">
        <v>1070756.3500000001</v>
      </c>
      <c r="H46" s="64">
        <v>0</v>
      </c>
      <c r="I46" s="65">
        <f t="shared" si="0"/>
        <v>1203402</v>
      </c>
    </row>
    <row r="47" spans="1:9">
      <c r="A47" s="66" t="s">
        <v>60</v>
      </c>
      <c r="B47" s="67" t="s">
        <v>59</v>
      </c>
      <c r="C47" s="68">
        <v>72019.69</v>
      </c>
      <c r="D47" s="68">
        <v>72019.69</v>
      </c>
      <c r="E47" s="68">
        <v>0</v>
      </c>
      <c r="F47" s="68">
        <v>394116.31</v>
      </c>
      <c r="G47" s="68">
        <v>394116.31</v>
      </c>
      <c r="H47" s="68">
        <v>0</v>
      </c>
      <c r="I47" s="65">
        <f t="shared" si="0"/>
        <v>466136</v>
      </c>
    </row>
    <row r="48" spans="1:9">
      <c r="A48" s="62" t="s">
        <v>292</v>
      </c>
      <c r="B48" s="63" t="s">
        <v>291</v>
      </c>
      <c r="C48" s="64">
        <v>851935.65</v>
      </c>
      <c r="D48" s="64">
        <v>185947.59</v>
      </c>
      <c r="E48" s="64">
        <v>665988.06000000006</v>
      </c>
      <c r="F48" s="64">
        <v>920192.35</v>
      </c>
      <c r="G48" s="64">
        <v>920192.35</v>
      </c>
      <c r="H48" s="64">
        <v>0</v>
      </c>
      <c r="I48" s="65">
        <f t="shared" si="0"/>
        <v>1772128</v>
      </c>
    </row>
    <row r="49" spans="1:9">
      <c r="A49" s="66" t="s">
        <v>61</v>
      </c>
      <c r="B49" s="67" t="s">
        <v>290</v>
      </c>
      <c r="C49" s="68">
        <v>25149.8</v>
      </c>
      <c r="D49" s="68">
        <v>25149.8</v>
      </c>
      <c r="E49" s="68">
        <v>0</v>
      </c>
      <c r="F49" s="68">
        <v>476437.2</v>
      </c>
      <c r="G49" s="68">
        <v>476437.2</v>
      </c>
      <c r="H49" s="68">
        <v>0</v>
      </c>
      <c r="I49" s="65">
        <f t="shared" si="0"/>
        <v>501587</v>
      </c>
    </row>
    <row r="50" spans="1:9">
      <c r="A50" s="62" t="s">
        <v>63</v>
      </c>
      <c r="B50" s="63" t="s">
        <v>62</v>
      </c>
      <c r="C50" s="64">
        <v>124802.99</v>
      </c>
      <c r="D50" s="64">
        <v>124802.99</v>
      </c>
      <c r="E50" s="64">
        <v>0</v>
      </c>
      <c r="F50" s="64">
        <v>836531.01</v>
      </c>
      <c r="G50" s="64">
        <v>836531.01</v>
      </c>
      <c r="H50" s="64">
        <v>0</v>
      </c>
      <c r="I50" s="65">
        <f t="shared" si="0"/>
        <v>961334</v>
      </c>
    </row>
    <row r="51" spans="1:9">
      <c r="A51" s="66" t="s">
        <v>65</v>
      </c>
      <c r="B51" s="67" t="s">
        <v>64</v>
      </c>
      <c r="C51" s="68">
        <v>77233.490000000005</v>
      </c>
      <c r="D51" s="68">
        <v>77233.490000000005</v>
      </c>
      <c r="E51" s="68">
        <v>0</v>
      </c>
      <c r="F51" s="68">
        <v>899596.51</v>
      </c>
      <c r="G51" s="68">
        <v>899596.51</v>
      </c>
      <c r="H51" s="68">
        <v>0</v>
      </c>
      <c r="I51" s="65">
        <f t="shared" si="0"/>
        <v>976830</v>
      </c>
    </row>
    <row r="52" spans="1:9">
      <c r="A52" s="62" t="s">
        <v>67</v>
      </c>
      <c r="B52" s="63" t="s">
        <v>66</v>
      </c>
      <c r="C52" s="64">
        <v>231879.91</v>
      </c>
      <c r="D52" s="64">
        <v>231879.91</v>
      </c>
      <c r="E52" s="64">
        <v>0</v>
      </c>
      <c r="F52" s="64">
        <v>1641232.09</v>
      </c>
      <c r="G52" s="64">
        <v>1641232.09</v>
      </c>
      <c r="H52" s="64">
        <v>0</v>
      </c>
      <c r="I52" s="65">
        <f t="shared" si="0"/>
        <v>1873112</v>
      </c>
    </row>
    <row r="53" spans="1:9">
      <c r="A53" s="66" t="s">
        <v>68</v>
      </c>
      <c r="B53" s="67" t="s">
        <v>289</v>
      </c>
      <c r="C53" s="68">
        <v>93192.7</v>
      </c>
      <c r="D53" s="68">
        <v>68029.210000000006</v>
      </c>
      <c r="E53" s="68">
        <v>25163.49</v>
      </c>
      <c r="F53" s="68">
        <v>470358.3</v>
      </c>
      <c r="G53" s="68">
        <v>470358.3</v>
      </c>
      <c r="H53" s="68">
        <v>0</v>
      </c>
      <c r="I53" s="65">
        <f t="shared" si="0"/>
        <v>563551</v>
      </c>
    </row>
    <row r="54" spans="1:9">
      <c r="A54" s="62" t="s">
        <v>70</v>
      </c>
      <c r="B54" s="63" t="s">
        <v>69</v>
      </c>
      <c r="C54" s="64">
        <v>57485.06</v>
      </c>
      <c r="D54" s="64">
        <v>57485.06</v>
      </c>
      <c r="E54" s="64">
        <v>0</v>
      </c>
      <c r="F54" s="64">
        <v>727545.94</v>
      </c>
      <c r="G54" s="64">
        <v>727545.94</v>
      </c>
      <c r="H54" s="64">
        <v>0</v>
      </c>
      <c r="I54" s="65">
        <f t="shared" si="0"/>
        <v>785031</v>
      </c>
    </row>
    <row r="55" spans="1:9">
      <c r="A55" s="66" t="s">
        <v>72</v>
      </c>
      <c r="B55" s="67" t="s">
        <v>71</v>
      </c>
      <c r="C55" s="68">
        <v>226500.61</v>
      </c>
      <c r="D55" s="68">
        <v>226500.61</v>
      </c>
      <c r="E55" s="68">
        <v>0</v>
      </c>
      <c r="F55" s="68">
        <v>2543718.39</v>
      </c>
      <c r="G55" s="68">
        <v>2543718.39</v>
      </c>
      <c r="H55" s="68">
        <v>0</v>
      </c>
      <c r="I55" s="65">
        <f t="shared" si="0"/>
        <v>2770219</v>
      </c>
    </row>
    <row r="56" spans="1:9">
      <c r="A56" s="62" t="s">
        <v>74</v>
      </c>
      <c r="B56" s="63" t="s">
        <v>73</v>
      </c>
      <c r="C56" s="64">
        <v>3089335.71</v>
      </c>
      <c r="D56" s="64">
        <v>419580.2</v>
      </c>
      <c r="E56" s="64">
        <v>2669755.5099999998</v>
      </c>
      <c r="F56" s="64">
        <v>9752085.2899999991</v>
      </c>
      <c r="G56" s="64">
        <v>9752085.2899999991</v>
      </c>
      <c r="H56" s="64">
        <v>0</v>
      </c>
      <c r="I56" s="65">
        <f t="shared" si="0"/>
        <v>12841421</v>
      </c>
    </row>
    <row r="57" spans="1:9">
      <c r="A57" s="66" t="s">
        <v>76</v>
      </c>
      <c r="B57" s="67" t="s">
        <v>75</v>
      </c>
      <c r="C57" s="68">
        <v>55687.92</v>
      </c>
      <c r="D57" s="68">
        <v>55687.92</v>
      </c>
      <c r="E57" s="68">
        <v>0</v>
      </c>
      <c r="F57" s="68">
        <v>467073.08</v>
      </c>
      <c r="G57" s="68">
        <v>467073.08</v>
      </c>
      <c r="H57" s="68">
        <v>0</v>
      </c>
      <c r="I57" s="65">
        <f t="shared" si="0"/>
        <v>522761</v>
      </c>
    </row>
    <row r="58" spans="1:9" ht="25.5">
      <c r="A58" s="62" t="s">
        <v>78</v>
      </c>
      <c r="B58" s="63" t="s">
        <v>288</v>
      </c>
      <c r="C58" s="64">
        <v>242448.77</v>
      </c>
      <c r="D58" s="64">
        <v>242448.77</v>
      </c>
      <c r="E58" s="64">
        <v>0</v>
      </c>
      <c r="F58" s="64">
        <v>961822.23</v>
      </c>
      <c r="G58" s="64">
        <v>961822.23</v>
      </c>
      <c r="H58" s="64">
        <v>0</v>
      </c>
      <c r="I58" s="65">
        <f t="shared" si="0"/>
        <v>1204271</v>
      </c>
    </row>
    <row r="59" spans="1:9">
      <c r="A59" s="66" t="s">
        <v>80</v>
      </c>
      <c r="B59" s="67" t="s">
        <v>79</v>
      </c>
      <c r="C59" s="68">
        <v>23115.66</v>
      </c>
      <c r="D59" s="68">
        <v>23115.66</v>
      </c>
      <c r="E59" s="68">
        <v>0</v>
      </c>
      <c r="F59" s="68">
        <v>1190294.3400000001</v>
      </c>
      <c r="G59" s="68">
        <v>1190294.3400000001</v>
      </c>
      <c r="H59" s="68">
        <v>0</v>
      </c>
      <c r="I59" s="65">
        <f t="shared" si="0"/>
        <v>1213410</v>
      </c>
    </row>
    <row r="60" spans="1:9">
      <c r="A60" s="62" t="s">
        <v>82</v>
      </c>
      <c r="B60" s="63" t="s">
        <v>81</v>
      </c>
      <c r="C60" s="64">
        <v>834071.51</v>
      </c>
      <c r="D60" s="64">
        <v>457432.13</v>
      </c>
      <c r="E60" s="64">
        <v>376639.38</v>
      </c>
      <c r="F60" s="64">
        <v>1266446.49</v>
      </c>
      <c r="G60" s="64">
        <v>1266446.49</v>
      </c>
      <c r="H60" s="64">
        <v>0</v>
      </c>
      <c r="I60" s="65">
        <f t="shared" si="0"/>
        <v>2100518</v>
      </c>
    </row>
    <row r="61" spans="1:9">
      <c r="A61" s="66" t="s">
        <v>84</v>
      </c>
      <c r="B61" s="67" t="s">
        <v>83</v>
      </c>
      <c r="C61" s="68">
        <v>98854.22</v>
      </c>
      <c r="D61" s="68">
        <v>98854.22</v>
      </c>
      <c r="E61" s="68">
        <v>0</v>
      </c>
      <c r="F61" s="68">
        <v>902711.78</v>
      </c>
      <c r="G61" s="68">
        <v>902711.78</v>
      </c>
      <c r="H61" s="68">
        <v>0</v>
      </c>
      <c r="I61" s="65">
        <f t="shared" si="0"/>
        <v>1001566</v>
      </c>
    </row>
    <row r="62" spans="1:9">
      <c r="A62" s="62" t="s">
        <v>86</v>
      </c>
      <c r="B62" s="63" t="s">
        <v>85</v>
      </c>
      <c r="C62" s="64">
        <v>54738.81</v>
      </c>
      <c r="D62" s="64">
        <v>54738.81</v>
      </c>
      <c r="E62" s="64">
        <v>0</v>
      </c>
      <c r="F62" s="64">
        <v>758115.19</v>
      </c>
      <c r="G62" s="64">
        <v>758115.19</v>
      </c>
      <c r="H62" s="64">
        <v>0</v>
      </c>
      <c r="I62" s="65">
        <f t="shared" si="0"/>
        <v>812854</v>
      </c>
    </row>
    <row r="63" spans="1:9">
      <c r="A63" s="66" t="s">
        <v>88</v>
      </c>
      <c r="B63" s="67" t="s">
        <v>87</v>
      </c>
      <c r="C63" s="68">
        <v>140360.12</v>
      </c>
      <c r="D63" s="68">
        <v>140360.12</v>
      </c>
      <c r="E63" s="68">
        <v>0</v>
      </c>
      <c r="F63" s="68">
        <v>803409.88</v>
      </c>
      <c r="G63" s="68">
        <v>803409.88</v>
      </c>
      <c r="H63" s="68">
        <v>0</v>
      </c>
      <c r="I63" s="65">
        <f t="shared" si="0"/>
        <v>943770</v>
      </c>
    </row>
    <row r="64" spans="1:9">
      <c r="A64" s="62" t="s">
        <v>90</v>
      </c>
      <c r="B64" s="63" t="s">
        <v>89</v>
      </c>
      <c r="C64" s="64">
        <v>101862.01</v>
      </c>
      <c r="D64" s="64">
        <v>101862.01</v>
      </c>
      <c r="E64" s="64">
        <v>0</v>
      </c>
      <c r="F64" s="64">
        <v>952663.99</v>
      </c>
      <c r="G64" s="64">
        <v>952663.99</v>
      </c>
      <c r="H64" s="64">
        <v>0</v>
      </c>
      <c r="I64" s="65">
        <f t="shared" si="0"/>
        <v>1054526</v>
      </c>
    </row>
    <row r="65" spans="1:9">
      <c r="A65" s="66" t="s">
        <v>92</v>
      </c>
      <c r="B65" s="67" t="s">
        <v>287</v>
      </c>
      <c r="C65" s="68">
        <v>31930.25</v>
      </c>
      <c r="D65" s="68">
        <v>31930.25</v>
      </c>
      <c r="E65" s="68">
        <v>0</v>
      </c>
      <c r="F65" s="68">
        <v>180428.75</v>
      </c>
      <c r="G65" s="68">
        <v>180428.75</v>
      </c>
      <c r="H65" s="68">
        <v>0</v>
      </c>
      <c r="I65" s="65">
        <f t="shared" si="0"/>
        <v>212359</v>
      </c>
    </row>
    <row r="66" spans="1:9">
      <c r="A66" s="62" t="s">
        <v>94</v>
      </c>
      <c r="B66" s="63" t="s">
        <v>93</v>
      </c>
      <c r="C66" s="64">
        <v>72618.05</v>
      </c>
      <c r="D66" s="64">
        <v>72618.05</v>
      </c>
      <c r="E66" s="64">
        <v>0</v>
      </c>
      <c r="F66" s="64">
        <v>284845.95</v>
      </c>
      <c r="G66" s="64">
        <v>284845.95</v>
      </c>
      <c r="H66" s="64">
        <v>0</v>
      </c>
      <c r="I66" s="65">
        <f t="shared" si="0"/>
        <v>357464</v>
      </c>
    </row>
    <row r="67" spans="1:9">
      <c r="A67" s="66" t="s">
        <v>96</v>
      </c>
      <c r="B67" s="67" t="s">
        <v>286</v>
      </c>
      <c r="C67" s="68">
        <v>36535.199999999997</v>
      </c>
      <c r="D67" s="68">
        <v>36535.199999999997</v>
      </c>
      <c r="E67" s="68">
        <v>0</v>
      </c>
      <c r="F67" s="68">
        <v>471479.8</v>
      </c>
      <c r="G67" s="68">
        <v>471479.8</v>
      </c>
      <c r="H67" s="68">
        <v>0</v>
      </c>
      <c r="I67" s="65">
        <f t="shared" si="0"/>
        <v>508015</v>
      </c>
    </row>
    <row r="68" spans="1:9">
      <c r="A68" s="62" t="s">
        <v>98</v>
      </c>
      <c r="B68" s="63" t="s">
        <v>97</v>
      </c>
      <c r="C68" s="64">
        <v>120963.27</v>
      </c>
      <c r="D68" s="64">
        <v>120963.27</v>
      </c>
      <c r="E68" s="64">
        <v>0</v>
      </c>
      <c r="F68" s="64">
        <v>551797.73</v>
      </c>
      <c r="G68" s="64">
        <v>551797.73</v>
      </c>
      <c r="H68" s="64">
        <v>0</v>
      </c>
      <c r="I68" s="65">
        <f t="shared" si="0"/>
        <v>672761</v>
      </c>
    </row>
    <row r="69" spans="1:9" ht="25.5">
      <c r="A69" s="66" t="s">
        <v>100</v>
      </c>
      <c r="B69" s="67" t="s">
        <v>285</v>
      </c>
      <c r="C69" s="68">
        <v>42302.77</v>
      </c>
      <c r="D69" s="68">
        <v>42302.77</v>
      </c>
      <c r="E69" s="68">
        <v>0</v>
      </c>
      <c r="F69" s="68">
        <v>306774.23</v>
      </c>
      <c r="G69" s="68">
        <v>306774.23</v>
      </c>
      <c r="H69" s="68">
        <v>0</v>
      </c>
      <c r="I69" s="65">
        <f t="shared" ref="I69:I132" si="1">C69+F69</f>
        <v>349077</v>
      </c>
    </row>
    <row r="70" spans="1:9">
      <c r="A70" s="62" t="s">
        <v>102</v>
      </c>
      <c r="B70" s="63" t="s">
        <v>101</v>
      </c>
      <c r="C70" s="64">
        <v>120617.99</v>
      </c>
      <c r="D70" s="64">
        <v>87352.07</v>
      </c>
      <c r="E70" s="64">
        <v>33265.919999999998</v>
      </c>
      <c r="F70" s="64">
        <v>404947.01</v>
      </c>
      <c r="G70" s="64">
        <v>404947.01</v>
      </c>
      <c r="H70" s="64">
        <v>0</v>
      </c>
      <c r="I70" s="65">
        <f t="shared" si="1"/>
        <v>525565</v>
      </c>
    </row>
    <row r="71" spans="1:9">
      <c r="A71" s="66" t="s">
        <v>104</v>
      </c>
      <c r="B71" s="67" t="s">
        <v>103</v>
      </c>
      <c r="C71" s="68">
        <v>61405.05</v>
      </c>
      <c r="D71" s="68">
        <v>61405.05</v>
      </c>
      <c r="E71" s="68">
        <v>0</v>
      </c>
      <c r="F71" s="68">
        <v>1770958.95</v>
      </c>
      <c r="G71" s="68">
        <v>1770958.95</v>
      </c>
      <c r="H71" s="68">
        <v>0</v>
      </c>
      <c r="I71" s="65">
        <f t="shared" si="1"/>
        <v>1832364</v>
      </c>
    </row>
    <row r="72" spans="1:9">
      <c r="A72" s="62" t="s">
        <v>106</v>
      </c>
      <c r="B72" s="63" t="s">
        <v>105</v>
      </c>
      <c r="C72" s="64">
        <v>128935.13</v>
      </c>
      <c r="D72" s="64">
        <v>128935.13</v>
      </c>
      <c r="E72" s="64">
        <v>0</v>
      </c>
      <c r="F72" s="64">
        <v>1688418.87</v>
      </c>
      <c r="G72" s="64">
        <v>1688418.87</v>
      </c>
      <c r="H72" s="64">
        <v>0</v>
      </c>
      <c r="I72" s="65">
        <f t="shared" si="1"/>
        <v>1817354</v>
      </c>
    </row>
    <row r="73" spans="1:9">
      <c r="A73" s="66" t="s">
        <v>108</v>
      </c>
      <c r="B73" s="67" t="s">
        <v>107</v>
      </c>
      <c r="C73" s="68">
        <v>65226.38</v>
      </c>
      <c r="D73" s="68">
        <v>65226.38</v>
      </c>
      <c r="E73" s="68">
        <v>0</v>
      </c>
      <c r="F73" s="68">
        <v>781339.62</v>
      </c>
      <c r="G73" s="68">
        <v>781339.62</v>
      </c>
      <c r="H73" s="68">
        <v>0</v>
      </c>
      <c r="I73" s="65">
        <f t="shared" si="1"/>
        <v>846566</v>
      </c>
    </row>
    <row r="74" spans="1:9">
      <c r="A74" s="62" t="s">
        <v>109</v>
      </c>
      <c r="B74" s="63" t="s">
        <v>284</v>
      </c>
      <c r="C74" s="64">
        <v>333702.15999999997</v>
      </c>
      <c r="D74" s="64">
        <v>333702.15999999997</v>
      </c>
      <c r="E74" s="64">
        <v>0</v>
      </c>
      <c r="F74" s="64">
        <v>1687047.84</v>
      </c>
      <c r="G74" s="64">
        <v>1687047.84</v>
      </c>
      <c r="H74" s="64">
        <v>0</v>
      </c>
      <c r="I74" s="65">
        <f t="shared" si="1"/>
        <v>2020750</v>
      </c>
    </row>
    <row r="75" spans="1:9">
      <c r="A75" s="66" t="s">
        <v>111</v>
      </c>
      <c r="B75" s="67" t="s">
        <v>110</v>
      </c>
      <c r="C75" s="68">
        <v>2799447.07</v>
      </c>
      <c r="D75" s="68">
        <v>1239566.73</v>
      </c>
      <c r="E75" s="68">
        <v>1559880.34</v>
      </c>
      <c r="F75" s="68">
        <v>12647575.93</v>
      </c>
      <c r="G75" s="68">
        <v>12647575.93</v>
      </c>
      <c r="H75" s="68">
        <v>0</v>
      </c>
      <c r="I75" s="65">
        <f t="shared" si="1"/>
        <v>15447023</v>
      </c>
    </row>
    <row r="76" spans="1:9">
      <c r="A76" s="62" t="s">
        <v>113</v>
      </c>
      <c r="B76" s="63" t="s">
        <v>112</v>
      </c>
      <c r="C76" s="64">
        <v>47572.05</v>
      </c>
      <c r="D76" s="64">
        <v>47572.05</v>
      </c>
      <c r="E76" s="64">
        <v>0</v>
      </c>
      <c r="F76" s="64">
        <v>397552.95</v>
      </c>
      <c r="G76" s="64">
        <v>397552.95</v>
      </c>
      <c r="H76" s="64">
        <v>0</v>
      </c>
      <c r="I76" s="65">
        <f t="shared" si="1"/>
        <v>445125</v>
      </c>
    </row>
    <row r="77" spans="1:9">
      <c r="A77" s="66" t="s">
        <v>283</v>
      </c>
      <c r="B77" s="67" t="s">
        <v>282</v>
      </c>
      <c r="C77" s="68">
        <v>86772.92</v>
      </c>
      <c r="D77" s="68">
        <v>0</v>
      </c>
      <c r="E77" s="68">
        <v>86772.92</v>
      </c>
      <c r="F77" s="68">
        <v>360560.08</v>
      </c>
      <c r="G77" s="68">
        <v>360560.08</v>
      </c>
      <c r="H77" s="68">
        <v>0</v>
      </c>
      <c r="I77" s="65">
        <f t="shared" si="1"/>
        <v>447333</v>
      </c>
    </row>
    <row r="78" spans="1:9">
      <c r="A78" s="62" t="s">
        <v>115</v>
      </c>
      <c r="B78" s="63" t="s">
        <v>114</v>
      </c>
      <c r="C78" s="64">
        <v>78802.37</v>
      </c>
      <c r="D78" s="64">
        <v>78802.37</v>
      </c>
      <c r="E78" s="64">
        <v>0</v>
      </c>
      <c r="F78" s="64">
        <v>1501789.63</v>
      </c>
      <c r="G78" s="64">
        <v>1501789.63</v>
      </c>
      <c r="H78" s="64">
        <v>0</v>
      </c>
      <c r="I78" s="65">
        <f t="shared" si="1"/>
        <v>1580592</v>
      </c>
    </row>
    <row r="79" spans="1:9">
      <c r="A79" s="66" t="s">
        <v>117</v>
      </c>
      <c r="B79" s="67" t="s">
        <v>116</v>
      </c>
      <c r="C79" s="68">
        <v>349732.74</v>
      </c>
      <c r="D79" s="68">
        <v>197434.47</v>
      </c>
      <c r="E79" s="68">
        <v>152298.26999999999</v>
      </c>
      <c r="F79" s="68">
        <v>1575943.26</v>
      </c>
      <c r="G79" s="68">
        <v>1575943.26</v>
      </c>
      <c r="H79" s="68">
        <v>0</v>
      </c>
      <c r="I79" s="65">
        <f t="shared" si="1"/>
        <v>1925676</v>
      </c>
    </row>
    <row r="80" spans="1:9">
      <c r="A80" s="62" t="s">
        <v>118</v>
      </c>
      <c r="B80" s="63" t="s">
        <v>281</v>
      </c>
      <c r="C80" s="64">
        <v>62296.07</v>
      </c>
      <c r="D80" s="64">
        <v>62296.07</v>
      </c>
      <c r="E80" s="64">
        <v>0</v>
      </c>
      <c r="F80" s="64">
        <v>589406.93000000005</v>
      </c>
      <c r="G80" s="64">
        <v>589406.93000000005</v>
      </c>
      <c r="H80" s="64">
        <v>0</v>
      </c>
      <c r="I80" s="65">
        <f t="shared" si="1"/>
        <v>651703</v>
      </c>
    </row>
    <row r="81" spans="1:9">
      <c r="A81" s="66" t="s">
        <v>120</v>
      </c>
      <c r="B81" s="67" t="s">
        <v>119</v>
      </c>
      <c r="C81" s="68">
        <v>51409.3</v>
      </c>
      <c r="D81" s="68">
        <v>51409.3</v>
      </c>
      <c r="E81" s="68">
        <v>0</v>
      </c>
      <c r="F81" s="68">
        <v>345447.7</v>
      </c>
      <c r="G81" s="68">
        <v>345447.7</v>
      </c>
      <c r="H81" s="68">
        <v>0</v>
      </c>
      <c r="I81" s="65">
        <f t="shared" si="1"/>
        <v>396857</v>
      </c>
    </row>
    <row r="82" spans="1:9">
      <c r="A82" s="62" t="s">
        <v>122</v>
      </c>
      <c r="B82" s="63" t="s">
        <v>121</v>
      </c>
      <c r="C82" s="64">
        <v>65642.19</v>
      </c>
      <c r="D82" s="64">
        <v>65642.19</v>
      </c>
      <c r="E82" s="64">
        <v>0</v>
      </c>
      <c r="F82" s="64">
        <v>490926.81</v>
      </c>
      <c r="G82" s="64">
        <v>490926.81</v>
      </c>
      <c r="H82" s="64">
        <v>0</v>
      </c>
      <c r="I82" s="65">
        <f t="shared" si="1"/>
        <v>556569</v>
      </c>
    </row>
    <row r="83" spans="1:9">
      <c r="A83" s="66" t="s">
        <v>123</v>
      </c>
      <c r="B83" s="67" t="s">
        <v>280</v>
      </c>
      <c r="C83" s="68">
        <v>9534.41</v>
      </c>
      <c r="D83" s="68">
        <v>9534.41</v>
      </c>
      <c r="E83" s="68">
        <v>0</v>
      </c>
      <c r="F83" s="68">
        <v>236758.59</v>
      </c>
      <c r="G83" s="68">
        <v>236758.59</v>
      </c>
      <c r="H83" s="68">
        <v>0</v>
      </c>
      <c r="I83" s="65">
        <f t="shared" si="1"/>
        <v>246293</v>
      </c>
    </row>
    <row r="84" spans="1:9">
      <c r="A84" s="62" t="s">
        <v>125</v>
      </c>
      <c r="B84" s="63" t="s">
        <v>124</v>
      </c>
      <c r="C84" s="64">
        <v>134376.6</v>
      </c>
      <c r="D84" s="64">
        <v>134376.6</v>
      </c>
      <c r="E84" s="64">
        <v>0</v>
      </c>
      <c r="F84" s="64">
        <v>636299.4</v>
      </c>
      <c r="G84" s="64">
        <v>636299.4</v>
      </c>
      <c r="H84" s="64">
        <v>0</v>
      </c>
      <c r="I84" s="65">
        <f t="shared" si="1"/>
        <v>770676</v>
      </c>
    </row>
    <row r="85" spans="1:9">
      <c r="A85" s="66" t="s">
        <v>127</v>
      </c>
      <c r="B85" s="67" t="s">
        <v>126</v>
      </c>
      <c r="C85" s="68">
        <v>60074.74</v>
      </c>
      <c r="D85" s="68">
        <v>60074.74</v>
      </c>
      <c r="E85" s="68">
        <v>0</v>
      </c>
      <c r="F85" s="68">
        <v>846661.26</v>
      </c>
      <c r="G85" s="68">
        <v>846661.26</v>
      </c>
      <c r="H85" s="68">
        <v>0</v>
      </c>
      <c r="I85" s="65">
        <f t="shared" si="1"/>
        <v>906736</v>
      </c>
    </row>
    <row r="86" spans="1:9">
      <c r="A86" s="62" t="s">
        <v>129</v>
      </c>
      <c r="B86" s="63" t="s">
        <v>128</v>
      </c>
      <c r="C86" s="64">
        <v>83070.5</v>
      </c>
      <c r="D86" s="64">
        <v>83070.5</v>
      </c>
      <c r="E86" s="64">
        <v>0</v>
      </c>
      <c r="F86" s="64">
        <v>1087792.5</v>
      </c>
      <c r="G86" s="64">
        <v>1087792.5</v>
      </c>
      <c r="H86" s="64">
        <v>0</v>
      </c>
      <c r="I86" s="65">
        <f t="shared" si="1"/>
        <v>1170863</v>
      </c>
    </row>
    <row r="87" spans="1:9">
      <c r="A87" s="66" t="s">
        <v>131</v>
      </c>
      <c r="B87" s="67" t="s">
        <v>130</v>
      </c>
      <c r="C87" s="68">
        <v>778311.72</v>
      </c>
      <c r="D87" s="68">
        <v>778311.72</v>
      </c>
      <c r="E87" s="68">
        <v>0</v>
      </c>
      <c r="F87" s="68">
        <v>3893501.28</v>
      </c>
      <c r="G87" s="68">
        <v>3893501.28</v>
      </c>
      <c r="H87" s="68">
        <v>0</v>
      </c>
      <c r="I87" s="65">
        <f t="shared" si="1"/>
        <v>4671813</v>
      </c>
    </row>
    <row r="88" spans="1:9">
      <c r="A88" s="62" t="s">
        <v>132</v>
      </c>
      <c r="B88" s="63" t="s">
        <v>279</v>
      </c>
      <c r="C88" s="64">
        <v>19778.98</v>
      </c>
      <c r="D88" s="64">
        <v>19778.98</v>
      </c>
      <c r="E88" s="64">
        <v>0</v>
      </c>
      <c r="F88" s="64">
        <v>335173.02</v>
      </c>
      <c r="G88" s="64">
        <v>335173.02</v>
      </c>
      <c r="H88" s="64">
        <v>0</v>
      </c>
      <c r="I88" s="65">
        <f t="shared" si="1"/>
        <v>354952</v>
      </c>
    </row>
    <row r="89" spans="1:9">
      <c r="A89" s="66" t="s">
        <v>134</v>
      </c>
      <c r="B89" s="67" t="s">
        <v>133</v>
      </c>
      <c r="C89" s="68">
        <v>159352.60999999999</v>
      </c>
      <c r="D89" s="68">
        <v>159352.60999999999</v>
      </c>
      <c r="E89" s="68">
        <v>0</v>
      </c>
      <c r="F89" s="68">
        <v>926177.39</v>
      </c>
      <c r="G89" s="68">
        <v>926177.39</v>
      </c>
      <c r="H89" s="68">
        <v>0</v>
      </c>
      <c r="I89" s="65">
        <f t="shared" si="1"/>
        <v>1085530</v>
      </c>
    </row>
    <row r="90" spans="1:9">
      <c r="A90" s="62" t="s">
        <v>136</v>
      </c>
      <c r="B90" s="63" t="s">
        <v>135</v>
      </c>
      <c r="C90" s="64">
        <v>107978.4</v>
      </c>
      <c r="D90" s="64">
        <v>107978.4</v>
      </c>
      <c r="E90" s="64">
        <v>0</v>
      </c>
      <c r="F90" s="64">
        <v>843533.6</v>
      </c>
      <c r="G90" s="64">
        <v>843533.6</v>
      </c>
      <c r="H90" s="64">
        <v>0</v>
      </c>
      <c r="I90" s="65">
        <f t="shared" si="1"/>
        <v>951512</v>
      </c>
    </row>
    <row r="91" spans="1:9">
      <c r="A91" s="66" t="s">
        <v>137</v>
      </c>
      <c r="B91" s="67" t="s">
        <v>278</v>
      </c>
      <c r="C91" s="68">
        <v>0</v>
      </c>
      <c r="D91" s="68">
        <v>0</v>
      </c>
      <c r="E91" s="68">
        <v>0</v>
      </c>
      <c r="F91" s="68">
        <v>581989</v>
      </c>
      <c r="G91" s="68">
        <v>581989</v>
      </c>
      <c r="H91" s="68">
        <v>0</v>
      </c>
      <c r="I91" s="65">
        <f t="shared" si="1"/>
        <v>581989</v>
      </c>
    </row>
    <row r="92" spans="1:9">
      <c r="A92" s="62" t="s">
        <v>139</v>
      </c>
      <c r="B92" s="63" t="s">
        <v>138</v>
      </c>
      <c r="C92" s="64">
        <v>721899.06</v>
      </c>
      <c r="D92" s="64">
        <v>548513.29</v>
      </c>
      <c r="E92" s="64">
        <v>173385.77</v>
      </c>
      <c r="F92" s="64">
        <v>1796723.94</v>
      </c>
      <c r="G92" s="64">
        <v>1796723.94</v>
      </c>
      <c r="H92" s="64">
        <v>0</v>
      </c>
      <c r="I92" s="65">
        <f t="shared" si="1"/>
        <v>2518623</v>
      </c>
    </row>
    <row r="93" spans="1:9">
      <c r="A93" s="66" t="s">
        <v>140</v>
      </c>
      <c r="B93" s="67" t="s">
        <v>277</v>
      </c>
      <c r="C93" s="68">
        <v>78133.88</v>
      </c>
      <c r="D93" s="68">
        <v>66306.89</v>
      </c>
      <c r="E93" s="68">
        <v>11826.99</v>
      </c>
      <c r="F93" s="68">
        <v>254895.12</v>
      </c>
      <c r="G93" s="68">
        <v>254895.12</v>
      </c>
      <c r="H93" s="68">
        <v>0</v>
      </c>
      <c r="I93" s="65">
        <f t="shared" si="1"/>
        <v>333029</v>
      </c>
    </row>
    <row r="94" spans="1:9">
      <c r="A94" s="62" t="s">
        <v>142</v>
      </c>
      <c r="B94" s="63" t="s">
        <v>141</v>
      </c>
      <c r="C94" s="64">
        <v>138624.12</v>
      </c>
      <c r="D94" s="64">
        <v>138624.12</v>
      </c>
      <c r="E94" s="64">
        <v>0</v>
      </c>
      <c r="F94" s="64">
        <v>1464164.88</v>
      </c>
      <c r="G94" s="64">
        <v>1464164.88</v>
      </c>
      <c r="H94" s="64">
        <v>0</v>
      </c>
      <c r="I94" s="65">
        <f t="shared" si="1"/>
        <v>1602789</v>
      </c>
    </row>
    <row r="95" spans="1:9">
      <c r="A95" s="66" t="s">
        <v>144</v>
      </c>
      <c r="B95" s="67" t="s">
        <v>143</v>
      </c>
      <c r="C95" s="68">
        <v>29503.93</v>
      </c>
      <c r="D95" s="68">
        <v>29503.93</v>
      </c>
      <c r="E95" s="68">
        <v>0</v>
      </c>
      <c r="F95" s="68">
        <v>1201402.07</v>
      </c>
      <c r="G95" s="68">
        <v>1201402.07</v>
      </c>
      <c r="H95" s="68">
        <v>0</v>
      </c>
      <c r="I95" s="65">
        <f t="shared" si="1"/>
        <v>1230906</v>
      </c>
    </row>
    <row r="96" spans="1:9">
      <c r="A96" s="62" t="s">
        <v>146</v>
      </c>
      <c r="B96" s="63" t="s">
        <v>145</v>
      </c>
      <c r="C96" s="64">
        <v>57267.9</v>
      </c>
      <c r="D96" s="64">
        <v>57267.9</v>
      </c>
      <c r="E96" s="64">
        <v>0</v>
      </c>
      <c r="F96" s="64">
        <v>462307.1</v>
      </c>
      <c r="G96" s="64">
        <v>462307.1</v>
      </c>
      <c r="H96" s="64">
        <v>0</v>
      </c>
      <c r="I96" s="65">
        <f t="shared" si="1"/>
        <v>519575</v>
      </c>
    </row>
    <row r="97" spans="1:9">
      <c r="A97" s="66" t="s">
        <v>147</v>
      </c>
      <c r="B97" s="67" t="s">
        <v>276</v>
      </c>
      <c r="C97" s="68">
        <v>20080.650000000001</v>
      </c>
      <c r="D97" s="68">
        <v>20080.650000000001</v>
      </c>
      <c r="E97" s="68">
        <v>0</v>
      </c>
      <c r="F97" s="68">
        <v>466555.35</v>
      </c>
      <c r="G97" s="68">
        <v>466555.35</v>
      </c>
      <c r="H97" s="68">
        <v>0</v>
      </c>
      <c r="I97" s="65">
        <f t="shared" si="1"/>
        <v>486636</v>
      </c>
    </row>
    <row r="98" spans="1:9" ht="25.5">
      <c r="A98" s="62" t="s">
        <v>275</v>
      </c>
      <c r="B98" s="63" t="s">
        <v>274</v>
      </c>
      <c r="C98" s="64">
        <v>203067.83</v>
      </c>
      <c r="D98" s="64">
        <v>147107.94</v>
      </c>
      <c r="E98" s="64">
        <v>55959.89</v>
      </c>
      <c r="F98" s="64">
        <v>761954.17</v>
      </c>
      <c r="G98" s="64">
        <v>761954.17</v>
      </c>
      <c r="H98" s="64">
        <v>0</v>
      </c>
      <c r="I98" s="65">
        <f t="shared" si="1"/>
        <v>965022</v>
      </c>
    </row>
    <row r="99" spans="1:9">
      <c r="A99" s="66" t="s">
        <v>150</v>
      </c>
      <c r="B99" s="67" t="s">
        <v>149</v>
      </c>
      <c r="C99" s="68">
        <v>536434.86</v>
      </c>
      <c r="D99" s="68">
        <v>168168.57</v>
      </c>
      <c r="E99" s="68">
        <v>368266.29</v>
      </c>
      <c r="F99" s="68">
        <v>925818.14</v>
      </c>
      <c r="G99" s="68">
        <v>925818.14</v>
      </c>
      <c r="H99" s="68">
        <v>0</v>
      </c>
      <c r="I99" s="65">
        <f t="shared" si="1"/>
        <v>1462253</v>
      </c>
    </row>
    <row r="100" spans="1:9">
      <c r="A100" s="62" t="s">
        <v>151</v>
      </c>
      <c r="B100" s="63" t="s">
        <v>253</v>
      </c>
      <c r="C100" s="64">
        <v>1246065.22</v>
      </c>
      <c r="D100" s="64">
        <v>1246065.22</v>
      </c>
      <c r="E100" s="64">
        <v>0</v>
      </c>
      <c r="F100" s="64">
        <v>6048149.7800000003</v>
      </c>
      <c r="G100" s="64">
        <v>6048149.7800000003</v>
      </c>
      <c r="H100" s="64">
        <v>0</v>
      </c>
      <c r="I100" s="65">
        <f t="shared" si="1"/>
        <v>7294215</v>
      </c>
    </row>
    <row r="101" spans="1:9">
      <c r="A101" s="66" t="s">
        <v>153</v>
      </c>
      <c r="B101" s="67" t="s">
        <v>152</v>
      </c>
      <c r="C101" s="68">
        <v>6647.51</v>
      </c>
      <c r="D101" s="68">
        <v>6647.51</v>
      </c>
      <c r="E101" s="68">
        <v>0</v>
      </c>
      <c r="F101" s="68">
        <v>136032.49</v>
      </c>
      <c r="G101" s="68">
        <v>136032.49</v>
      </c>
      <c r="H101" s="68">
        <v>0</v>
      </c>
      <c r="I101" s="65">
        <f t="shared" si="1"/>
        <v>142680</v>
      </c>
    </row>
    <row r="102" spans="1:9">
      <c r="A102" s="62" t="s">
        <v>155</v>
      </c>
      <c r="B102" s="63" t="s">
        <v>154</v>
      </c>
      <c r="C102" s="64">
        <v>210046.71</v>
      </c>
      <c r="D102" s="64">
        <v>210046.71</v>
      </c>
      <c r="E102" s="64">
        <v>0</v>
      </c>
      <c r="F102" s="64">
        <v>656424.29</v>
      </c>
      <c r="G102" s="64">
        <v>656424.29</v>
      </c>
      <c r="H102" s="64">
        <v>0</v>
      </c>
      <c r="I102" s="65">
        <f t="shared" si="1"/>
        <v>866471</v>
      </c>
    </row>
    <row r="103" spans="1:9">
      <c r="A103" s="66" t="s">
        <v>156</v>
      </c>
      <c r="B103" s="67" t="s">
        <v>273</v>
      </c>
      <c r="C103" s="68">
        <v>77966.81</v>
      </c>
      <c r="D103" s="68">
        <v>77966.81</v>
      </c>
      <c r="E103" s="68">
        <v>0</v>
      </c>
      <c r="F103" s="68">
        <v>1443483.19</v>
      </c>
      <c r="G103" s="68">
        <v>1443483.19</v>
      </c>
      <c r="H103" s="68">
        <v>0</v>
      </c>
      <c r="I103" s="65">
        <f t="shared" si="1"/>
        <v>1521450</v>
      </c>
    </row>
    <row r="104" spans="1:9">
      <c r="A104" s="62" t="s">
        <v>157</v>
      </c>
      <c r="B104" s="63" t="s">
        <v>272</v>
      </c>
      <c r="C104" s="64">
        <v>115520.55</v>
      </c>
      <c r="D104" s="64">
        <v>92097.05</v>
      </c>
      <c r="E104" s="64">
        <v>23423.5</v>
      </c>
      <c r="F104" s="64">
        <v>461374.45</v>
      </c>
      <c r="G104" s="64">
        <v>461374.45</v>
      </c>
      <c r="H104" s="64">
        <v>0</v>
      </c>
      <c r="I104" s="65">
        <f t="shared" si="1"/>
        <v>576895</v>
      </c>
    </row>
    <row r="105" spans="1:9">
      <c r="A105" s="66" t="s">
        <v>158</v>
      </c>
      <c r="B105" s="67" t="s">
        <v>271</v>
      </c>
      <c r="C105" s="68">
        <v>79836.09</v>
      </c>
      <c r="D105" s="68">
        <v>79836.09</v>
      </c>
      <c r="E105" s="68">
        <v>0</v>
      </c>
      <c r="F105" s="68">
        <v>826993.91</v>
      </c>
      <c r="G105" s="68">
        <v>826993.91</v>
      </c>
      <c r="H105" s="68">
        <v>0</v>
      </c>
      <c r="I105" s="65">
        <f t="shared" si="1"/>
        <v>906830</v>
      </c>
    </row>
    <row r="106" spans="1:9">
      <c r="A106" s="62" t="s">
        <v>160</v>
      </c>
      <c r="B106" s="63" t="s">
        <v>159</v>
      </c>
      <c r="C106" s="64">
        <v>111142.3</v>
      </c>
      <c r="D106" s="64">
        <v>111142.3</v>
      </c>
      <c r="E106" s="64">
        <v>0</v>
      </c>
      <c r="F106" s="64">
        <v>619725.69999999995</v>
      </c>
      <c r="G106" s="64">
        <v>619725.69999999995</v>
      </c>
      <c r="H106" s="64">
        <v>0</v>
      </c>
      <c r="I106" s="65">
        <f t="shared" si="1"/>
        <v>730868</v>
      </c>
    </row>
    <row r="107" spans="1:9">
      <c r="A107" s="66" t="s">
        <v>161</v>
      </c>
      <c r="B107" s="67" t="s">
        <v>270</v>
      </c>
      <c r="C107" s="68">
        <v>9619.0499999999993</v>
      </c>
      <c r="D107" s="68">
        <v>9619.0499999999993</v>
      </c>
      <c r="E107" s="68">
        <v>0</v>
      </c>
      <c r="F107" s="68">
        <v>277282.95</v>
      </c>
      <c r="G107" s="68">
        <v>277282.95</v>
      </c>
      <c r="H107" s="68">
        <v>0</v>
      </c>
      <c r="I107" s="65">
        <f t="shared" si="1"/>
        <v>286902</v>
      </c>
    </row>
    <row r="108" spans="1:9">
      <c r="A108" s="62" t="s">
        <v>163</v>
      </c>
      <c r="B108" s="63" t="s">
        <v>162</v>
      </c>
      <c r="C108" s="64">
        <v>128103.57</v>
      </c>
      <c r="D108" s="64">
        <v>128103.57</v>
      </c>
      <c r="E108" s="64">
        <v>0</v>
      </c>
      <c r="F108" s="64">
        <v>714425.43</v>
      </c>
      <c r="G108" s="64">
        <v>714425.43</v>
      </c>
      <c r="H108" s="64">
        <v>0</v>
      </c>
      <c r="I108" s="65">
        <f t="shared" si="1"/>
        <v>842529</v>
      </c>
    </row>
    <row r="109" spans="1:9">
      <c r="A109" s="66" t="s">
        <v>164</v>
      </c>
      <c r="B109" s="67" t="s">
        <v>269</v>
      </c>
      <c r="C109" s="68">
        <v>96645.31</v>
      </c>
      <c r="D109" s="68">
        <v>96645.31</v>
      </c>
      <c r="E109" s="68">
        <v>0</v>
      </c>
      <c r="F109" s="68">
        <v>411926.69</v>
      </c>
      <c r="G109" s="68">
        <v>411926.69</v>
      </c>
      <c r="H109" s="68">
        <v>0</v>
      </c>
      <c r="I109" s="65">
        <f t="shared" si="1"/>
        <v>508572</v>
      </c>
    </row>
    <row r="110" spans="1:9">
      <c r="A110" s="62" t="s">
        <v>166</v>
      </c>
      <c r="B110" s="63" t="s">
        <v>165</v>
      </c>
      <c r="C110" s="64">
        <v>104580.33</v>
      </c>
      <c r="D110" s="64">
        <v>104580.33</v>
      </c>
      <c r="E110" s="64">
        <v>0</v>
      </c>
      <c r="F110" s="64">
        <v>382288.67</v>
      </c>
      <c r="G110" s="64">
        <v>382288.67</v>
      </c>
      <c r="H110" s="64">
        <v>0</v>
      </c>
      <c r="I110" s="65">
        <f t="shared" si="1"/>
        <v>486869</v>
      </c>
    </row>
    <row r="111" spans="1:9">
      <c r="A111" s="66" t="s">
        <v>168</v>
      </c>
      <c r="B111" s="67" t="s">
        <v>167</v>
      </c>
      <c r="C111" s="68">
        <v>64874.28</v>
      </c>
      <c r="D111" s="68">
        <v>26991.9</v>
      </c>
      <c r="E111" s="68">
        <v>37882.379999999997</v>
      </c>
      <c r="F111" s="68">
        <v>114239.72</v>
      </c>
      <c r="G111" s="68">
        <v>114239.72</v>
      </c>
      <c r="H111" s="68">
        <v>0</v>
      </c>
      <c r="I111" s="65">
        <f t="shared" si="1"/>
        <v>179114</v>
      </c>
    </row>
    <row r="112" spans="1:9">
      <c r="A112" s="62" t="s">
        <v>170</v>
      </c>
      <c r="B112" s="63" t="s">
        <v>169</v>
      </c>
      <c r="C112" s="64">
        <v>219208.57</v>
      </c>
      <c r="D112" s="64">
        <v>130874.25</v>
      </c>
      <c r="E112" s="64">
        <v>88334.32</v>
      </c>
      <c r="F112" s="64">
        <v>396800.43</v>
      </c>
      <c r="G112" s="64">
        <v>396800.43</v>
      </c>
      <c r="H112" s="64">
        <v>0</v>
      </c>
      <c r="I112" s="65">
        <f t="shared" si="1"/>
        <v>616009</v>
      </c>
    </row>
    <row r="113" spans="1:9">
      <c r="A113" s="66" t="s">
        <v>172</v>
      </c>
      <c r="B113" s="67" t="s">
        <v>171</v>
      </c>
      <c r="C113" s="68">
        <v>500486.82</v>
      </c>
      <c r="D113" s="68">
        <v>453741.55</v>
      </c>
      <c r="E113" s="68">
        <v>46745.27</v>
      </c>
      <c r="F113" s="68">
        <v>2392417.1800000002</v>
      </c>
      <c r="G113" s="68">
        <v>2392417.1800000002</v>
      </c>
      <c r="H113" s="68">
        <v>0</v>
      </c>
      <c r="I113" s="65">
        <f t="shared" si="1"/>
        <v>2892904</v>
      </c>
    </row>
    <row r="114" spans="1:9">
      <c r="A114" s="62" t="s">
        <v>174</v>
      </c>
      <c r="B114" s="63" t="s">
        <v>173</v>
      </c>
      <c r="C114" s="64">
        <v>145380.88</v>
      </c>
      <c r="D114" s="64">
        <v>145380.88</v>
      </c>
      <c r="E114" s="64">
        <v>0</v>
      </c>
      <c r="F114" s="64">
        <v>1087113.1200000001</v>
      </c>
      <c r="G114" s="64">
        <v>1087113.1200000001</v>
      </c>
      <c r="H114" s="64">
        <v>0</v>
      </c>
      <c r="I114" s="65">
        <f t="shared" si="1"/>
        <v>1232494</v>
      </c>
    </row>
    <row r="115" spans="1:9">
      <c r="A115" s="66" t="s">
        <v>175</v>
      </c>
      <c r="B115" s="67" t="s">
        <v>268</v>
      </c>
      <c r="C115" s="68">
        <v>25533.759999999998</v>
      </c>
      <c r="D115" s="68">
        <v>8712.9599999999991</v>
      </c>
      <c r="E115" s="68">
        <v>16820.8</v>
      </c>
      <c r="F115" s="68">
        <v>54650.239999999998</v>
      </c>
      <c r="G115" s="68">
        <v>54650.239999999998</v>
      </c>
      <c r="H115" s="68">
        <v>0</v>
      </c>
      <c r="I115" s="65">
        <f t="shared" si="1"/>
        <v>80184</v>
      </c>
    </row>
    <row r="116" spans="1:9">
      <c r="A116" s="62" t="s">
        <v>177</v>
      </c>
      <c r="B116" s="63" t="s">
        <v>176</v>
      </c>
      <c r="C116" s="64">
        <v>301690.64</v>
      </c>
      <c r="D116" s="64">
        <v>281533.18</v>
      </c>
      <c r="E116" s="64">
        <v>20157.46</v>
      </c>
      <c r="F116" s="64">
        <v>1370713.36</v>
      </c>
      <c r="G116" s="64">
        <v>1370713.36</v>
      </c>
      <c r="H116" s="64">
        <v>0</v>
      </c>
      <c r="I116" s="65">
        <f t="shared" si="1"/>
        <v>1672404</v>
      </c>
    </row>
    <row r="117" spans="1:9">
      <c r="A117" s="66" t="s">
        <v>179</v>
      </c>
      <c r="B117" s="67" t="s">
        <v>178</v>
      </c>
      <c r="C117" s="68">
        <v>371299.14</v>
      </c>
      <c r="D117" s="68">
        <v>371299.14</v>
      </c>
      <c r="E117" s="68">
        <v>0</v>
      </c>
      <c r="F117" s="68">
        <v>1635026.86</v>
      </c>
      <c r="G117" s="68">
        <v>1635026.86</v>
      </c>
      <c r="H117" s="68">
        <v>0</v>
      </c>
      <c r="I117" s="65">
        <f t="shared" si="1"/>
        <v>2006326</v>
      </c>
    </row>
    <row r="118" spans="1:9">
      <c r="A118" s="62" t="s">
        <v>180</v>
      </c>
      <c r="B118" s="63" t="s">
        <v>267</v>
      </c>
      <c r="C118" s="64">
        <v>26615.78</v>
      </c>
      <c r="D118" s="64">
        <v>17662.71</v>
      </c>
      <c r="E118" s="64">
        <v>8953.07</v>
      </c>
      <c r="F118" s="64">
        <v>174828.22</v>
      </c>
      <c r="G118" s="64">
        <v>174828.22</v>
      </c>
      <c r="H118" s="64">
        <v>0</v>
      </c>
      <c r="I118" s="65">
        <f t="shared" si="1"/>
        <v>201444</v>
      </c>
    </row>
    <row r="119" spans="1:9">
      <c r="A119" s="66" t="s">
        <v>182</v>
      </c>
      <c r="B119" s="67" t="s">
        <v>181</v>
      </c>
      <c r="C119" s="68">
        <v>881137.68</v>
      </c>
      <c r="D119" s="68">
        <v>881137.68</v>
      </c>
      <c r="E119" s="68">
        <v>0</v>
      </c>
      <c r="F119" s="68">
        <v>4400350.32</v>
      </c>
      <c r="G119" s="68">
        <v>4400350.32</v>
      </c>
      <c r="H119" s="68">
        <v>0</v>
      </c>
      <c r="I119" s="65">
        <f t="shared" si="1"/>
        <v>5281488</v>
      </c>
    </row>
    <row r="120" spans="1:9">
      <c r="A120" s="62" t="s">
        <v>184</v>
      </c>
      <c r="B120" s="63" t="s">
        <v>183</v>
      </c>
      <c r="C120" s="64">
        <v>215925.48</v>
      </c>
      <c r="D120" s="64">
        <v>85299.56</v>
      </c>
      <c r="E120" s="64">
        <v>130625.92</v>
      </c>
      <c r="F120" s="64">
        <v>967099.52</v>
      </c>
      <c r="G120" s="64">
        <v>967099.52</v>
      </c>
      <c r="H120" s="64">
        <v>0</v>
      </c>
      <c r="I120" s="65">
        <f t="shared" si="1"/>
        <v>1183025</v>
      </c>
    </row>
    <row r="121" spans="1:9">
      <c r="A121" s="66" t="s">
        <v>186</v>
      </c>
      <c r="B121" s="67" t="s">
        <v>185</v>
      </c>
      <c r="C121" s="68">
        <v>77229.98</v>
      </c>
      <c r="D121" s="68">
        <v>77229.98</v>
      </c>
      <c r="E121" s="68">
        <v>0</v>
      </c>
      <c r="F121" s="68">
        <v>590401.02</v>
      </c>
      <c r="G121" s="68">
        <v>590401.02</v>
      </c>
      <c r="H121" s="68">
        <v>0</v>
      </c>
      <c r="I121" s="65">
        <f t="shared" si="1"/>
        <v>667631</v>
      </c>
    </row>
    <row r="122" spans="1:9">
      <c r="A122" s="62" t="s">
        <v>188</v>
      </c>
      <c r="B122" s="63" t="s">
        <v>187</v>
      </c>
      <c r="C122" s="64">
        <v>623630.16</v>
      </c>
      <c r="D122" s="64">
        <v>623630.16</v>
      </c>
      <c r="E122" s="64">
        <v>0</v>
      </c>
      <c r="F122" s="64">
        <v>2807883.84</v>
      </c>
      <c r="G122" s="64">
        <v>2807883.84</v>
      </c>
      <c r="H122" s="64">
        <v>0</v>
      </c>
      <c r="I122" s="65">
        <f t="shared" si="1"/>
        <v>3431514</v>
      </c>
    </row>
    <row r="123" spans="1:9">
      <c r="A123" s="66" t="s">
        <v>266</v>
      </c>
      <c r="B123" s="67" t="s">
        <v>248</v>
      </c>
      <c r="C123" s="68">
        <v>17051527.600000001</v>
      </c>
      <c r="D123" s="68">
        <v>8230174.3200000003</v>
      </c>
      <c r="E123" s="68">
        <v>8821353.2799999993</v>
      </c>
      <c r="F123" s="68">
        <v>41245300.399999999</v>
      </c>
      <c r="G123" s="68">
        <v>41245300.399999999</v>
      </c>
      <c r="H123" s="68">
        <v>0</v>
      </c>
      <c r="I123" s="65">
        <f t="shared" si="1"/>
        <v>58296828</v>
      </c>
    </row>
    <row r="124" spans="1:9">
      <c r="A124" s="62" t="s">
        <v>190</v>
      </c>
      <c r="B124" s="63" t="s">
        <v>189</v>
      </c>
      <c r="C124" s="64">
        <v>93472.25</v>
      </c>
      <c r="D124" s="64">
        <v>93472.25</v>
      </c>
      <c r="E124" s="64">
        <v>0</v>
      </c>
      <c r="F124" s="64">
        <v>561364.75</v>
      </c>
      <c r="G124" s="64">
        <v>561364.75</v>
      </c>
      <c r="H124" s="64">
        <v>0</v>
      </c>
      <c r="I124" s="65">
        <f t="shared" si="1"/>
        <v>654837</v>
      </c>
    </row>
    <row r="125" spans="1:9">
      <c r="A125" s="66" t="s">
        <v>191</v>
      </c>
      <c r="B125" s="67" t="s">
        <v>265</v>
      </c>
      <c r="C125" s="68">
        <v>39314.370000000003</v>
      </c>
      <c r="D125" s="68">
        <v>21148.68</v>
      </c>
      <c r="E125" s="68">
        <v>18165.689999999999</v>
      </c>
      <c r="F125" s="68">
        <v>69471.63</v>
      </c>
      <c r="G125" s="68">
        <v>69471.63</v>
      </c>
      <c r="H125" s="68">
        <v>0</v>
      </c>
      <c r="I125" s="65">
        <f t="shared" si="1"/>
        <v>108786</v>
      </c>
    </row>
    <row r="126" spans="1:9">
      <c r="A126" s="62" t="s">
        <v>193</v>
      </c>
      <c r="B126" s="63" t="s">
        <v>192</v>
      </c>
      <c r="C126" s="64">
        <v>126671.77</v>
      </c>
      <c r="D126" s="64">
        <v>79395.990000000005</v>
      </c>
      <c r="E126" s="64">
        <v>47275.78</v>
      </c>
      <c r="F126" s="64">
        <v>334727.23</v>
      </c>
      <c r="G126" s="64">
        <v>334727.23</v>
      </c>
      <c r="H126" s="64">
        <v>0</v>
      </c>
      <c r="I126" s="65">
        <f t="shared" si="1"/>
        <v>461399</v>
      </c>
    </row>
    <row r="127" spans="1:9">
      <c r="A127" s="66" t="s">
        <v>195</v>
      </c>
      <c r="B127" s="67" t="s">
        <v>194</v>
      </c>
      <c r="C127" s="68">
        <v>607138.68999999994</v>
      </c>
      <c r="D127" s="68">
        <v>607138.68999999994</v>
      </c>
      <c r="E127" s="68">
        <v>0</v>
      </c>
      <c r="F127" s="68">
        <v>1946780.31</v>
      </c>
      <c r="G127" s="68">
        <v>1946780.31</v>
      </c>
      <c r="H127" s="68">
        <v>0</v>
      </c>
      <c r="I127" s="65">
        <f t="shared" si="1"/>
        <v>2553919</v>
      </c>
    </row>
    <row r="128" spans="1:9">
      <c r="A128" s="62" t="s">
        <v>197</v>
      </c>
      <c r="B128" s="63" t="s">
        <v>196</v>
      </c>
      <c r="C128" s="64">
        <v>530254.26</v>
      </c>
      <c r="D128" s="64">
        <v>530254.26</v>
      </c>
      <c r="E128" s="64">
        <v>0</v>
      </c>
      <c r="F128" s="64">
        <v>3619214.74</v>
      </c>
      <c r="G128" s="64">
        <v>3619214.74</v>
      </c>
      <c r="H128" s="64">
        <v>0</v>
      </c>
      <c r="I128" s="65">
        <f t="shared" si="1"/>
        <v>4149469</v>
      </c>
    </row>
    <row r="129" spans="1:9">
      <c r="A129" s="66" t="s">
        <v>198</v>
      </c>
      <c r="B129" s="67" t="s">
        <v>264</v>
      </c>
      <c r="C129" s="68">
        <v>300.66000000000003</v>
      </c>
      <c r="D129" s="68">
        <v>300.66000000000003</v>
      </c>
      <c r="E129" s="68">
        <v>0</v>
      </c>
      <c r="F129" s="68">
        <v>428084.34</v>
      </c>
      <c r="G129" s="68">
        <v>428084.34</v>
      </c>
      <c r="H129" s="68">
        <v>0</v>
      </c>
      <c r="I129" s="65">
        <f t="shared" si="1"/>
        <v>428385</v>
      </c>
    </row>
    <row r="130" spans="1:9" ht="25.5">
      <c r="A130" s="62" t="s">
        <v>233</v>
      </c>
      <c r="B130" s="63" t="s">
        <v>263</v>
      </c>
      <c r="C130" s="64">
        <v>61354.91</v>
      </c>
      <c r="D130" s="64">
        <v>0</v>
      </c>
      <c r="E130" s="64">
        <v>61354.91</v>
      </c>
      <c r="F130" s="64">
        <v>87541.09</v>
      </c>
      <c r="G130" s="64">
        <v>84170.26</v>
      </c>
      <c r="H130" s="64">
        <v>3370.83</v>
      </c>
      <c r="I130" s="65">
        <f t="shared" si="1"/>
        <v>148896</v>
      </c>
    </row>
    <row r="131" spans="1:9" ht="25.5">
      <c r="A131" s="66" t="s">
        <v>235</v>
      </c>
      <c r="B131" s="67" t="s">
        <v>262</v>
      </c>
      <c r="C131" s="68">
        <v>0</v>
      </c>
      <c r="D131" s="68">
        <v>0</v>
      </c>
      <c r="E131" s="68">
        <v>0</v>
      </c>
      <c r="F131" s="68">
        <v>194120</v>
      </c>
      <c r="G131" s="68">
        <v>43803.98</v>
      </c>
      <c r="H131" s="68">
        <v>150316.01999999999</v>
      </c>
      <c r="I131" s="65">
        <f t="shared" si="1"/>
        <v>194120</v>
      </c>
    </row>
    <row r="132" spans="1:9" ht="25.5">
      <c r="A132" s="62" t="s">
        <v>261</v>
      </c>
      <c r="B132" s="63" t="s">
        <v>260</v>
      </c>
      <c r="C132" s="64">
        <v>888.7</v>
      </c>
      <c r="D132" s="64">
        <v>0</v>
      </c>
      <c r="E132" s="64">
        <v>888.7</v>
      </c>
      <c r="F132" s="64">
        <v>182300.3</v>
      </c>
      <c r="G132" s="64">
        <v>182300.3</v>
      </c>
      <c r="H132" s="64">
        <v>0</v>
      </c>
      <c r="I132" s="65">
        <f t="shared" si="1"/>
        <v>183189</v>
      </c>
    </row>
    <row r="133" spans="1:9">
      <c r="A133" s="66" t="s">
        <v>200</v>
      </c>
      <c r="B133" s="67" t="s">
        <v>199</v>
      </c>
      <c r="C133" s="68">
        <v>436867.58</v>
      </c>
      <c r="D133" s="68">
        <v>436867.58</v>
      </c>
      <c r="E133" s="68">
        <v>0</v>
      </c>
      <c r="F133" s="68">
        <v>1911757.42</v>
      </c>
      <c r="G133" s="68">
        <v>1911757.42</v>
      </c>
      <c r="H133" s="68">
        <v>0</v>
      </c>
      <c r="I133" s="65">
        <f t="shared" ref="I133:I150" si="2">C133+F133</f>
        <v>2348625</v>
      </c>
    </row>
    <row r="134" spans="1:9">
      <c r="A134" s="62" t="s">
        <v>201</v>
      </c>
      <c r="B134" s="63" t="s">
        <v>259</v>
      </c>
      <c r="C134" s="64">
        <v>23657.65</v>
      </c>
      <c r="D134" s="64">
        <v>23657.65</v>
      </c>
      <c r="E134" s="64">
        <v>0</v>
      </c>
      <c r="F134" s="64">
        <v>307568.34999999998</v>
      </c>
      <c r="G134" s="64">
        <v>307568.34999999998</v>
      </c>
      <c r="H134" s="64">
        <v>0</v>
      </c>
      <c r="I134" s="65">
        <f t="shared" si="2"/>
        <v>331226</v>
      </c>
    </row>
    <row r="135" spans="1:9">
      <c r="A135" s="66" t="s">
        <v>203</v>
      </c>
      <c r="B135" s="67" t="s">
        <v>202</v>
      </c>
      <c r="C135" s="68">
        <v>47811.360000000001</v>
      </c>
      <c r="D135" s="68">
        <v>46315.16</v>
      </c>
      <c r="E135" s="68">
        <v>1496.2</v>
      </c>
      <c r="F135" s="68">
        <v>238207.64</v>
      </c>
      <c r="G135" s="68">
        <v>238207.64</v>
      </c>
      <c r="H135" s="68">
        <v>0</v>
      </c>
      <c r="I135" s="65">
        <f t="shared" si="2"/>
        <v>286019</v>
      </c>
    </row>
    <row r="136" spans="1:9">
      <c r="A136" s="62" t="s">
        <v>204</v>
      </c>
      <c r="B136" s="63" t="s">
        <v>258</v>
      </c>
      <c r="C136" s="64">
        <v>105012.15</v>
      </c>
      <c r="D136" s="64">
        <v>105012.15</v>
      </c>
      <c r="E136" s="64">
        <v>0</v>
      </c>
      <c r="F136" s="64">
        <v>621668.85</v>
      </c>
      <c r="G136" s="64">
        <v>621668.85</v>
      </c>
      <c r="H136" s="64">
        <v>0</v>
      </c>
      <c r="I136" s="65">
        <f t="shared" si="2"/>
        <v>726681</v>
      </c>
    </row>
    <row r="137" spans="1:9">
      <c r="A137" s="66" t="s">
        <v>206</v>
      </c>
      <c r="B137" s="67" t="s">
        <v>205</v>
      </c>
      <c r="C137" s="68">
        <v>164799.45000000001</v>
      </c>
      <c r="D137" s="68">
        <v>56159.15</v>
      </c>
      <c r="E137" s="68">
        <v>108640.3</v>
      </c>
      <c r="F137" s="68">
        <v>452928.55</v>
      </c>
      <c r="G137" s="68">
        <v>452928.55</v>
      </c>
      <c r="H137" s="68">
        <v>0</v>
      </c>
      <c r="I137" s="65">
        <f t="shared" si="2"/>
        <v>617728</v>
      </c>
    </row>
    <row r="138" spans="1:9">
      <c r="A138" s="62" t="s">
        <v>208</v>
      </c>
      <c r="B138" s="63" t="s">
        <v>207</v>
      </c>
      <c r="C138" s="64">
        <v>270850.48</v>
      </c>
      <c r="D138" s="64">
        <v>139676.78</v>
      </c>
      <c r="E138" s="64">
        <v>131173.70000000001</v>
      </c>
      <c r="F138" s="64">
        <v>464506.52</v>
      </c>
      <c r="G138" s="64">
        <v>464506.52</v>
      </c>
      <c r="H138" s="64">
        <v>0</v>
      </c>
      <c r="I138" s="65">
        <f t="shared" si="2"/>
        <v>735357</v>
      </c>
    </row>
    <row r="139" spans="1:9">
      <c r="A139" s="66" t="s">
        <v>210</v>
      </c>
      <c r="B139" s="67" t="s">
        <v>209</v>
      </c>
      <c r="C139" s="68">
        <v>130926.54</v>
      </c>
      <c r="D139" s="68">
        <v>130926.54</v>
      </c>
      <c r="E139" s="68">
        <v>0</v>
      </c>
      <c r="F139" s="68">
        <v>966416.46</v>
      </c>
      <c r="G139" s="68">
        <v>966416.46</v>
      </c>
      <c r="H139" s="68">
        <v>0</v>
      </c>
      <c r="I139" s="65">
        <f t="shared" si="2"/>
        <v>1097343</v>
      </c>
    </row>
    <row r="140" spans="1:9">
      <c r="A140" s="62" t="s">
        <v>212</v>
      </c>
      <c r="B140" s="63" t="s">
        <v>211</v>
      </c>
      <c r="C140" s="64">
        <v>84185.26</v>
      </c>
      <c r="D140" s="64">
        <v>32619.33</v>
      </c>
      <c r="E140" s="64">
        <v>51565.93</v>
      </c>
      <c r="F140" s="64">
        <v>167971.74</v>
      </c>
      <c r="G140" s="64">
        <v>167971.74</v>
      </c>
      <c r="H140" s="64">
        <v>0</v>
      </c>
      <c r="I140" s="65">
        <f t="shared" si="2"/>
        <v>252157</v>
      </c>
    </row>
    <row r="141" spans="1:9">
      <c r="A141" s="66" t="s">
        <v>214</v>
      </c>
      <c r="B141" s="67" t="s">
        <v>213</v>
      </c>
      <c r="C141" s="68">
        <v>495756.24</v>
      </c>
      <c r="D141" s="68">
        <v>471361.74</v>
      </c>
      <c r="E141" s="68">
        <v>24394.5</v>
      </c>
      <c r="F141" s="68">
        <v>1457695.76</v>
      </c>
      <c r="G141" s="68">
        <v>1457695.76</v>
      </c>
      <c r="H141" s="68">
        <v>0</v>
      </c>
      <c r="I141" s="65">
        <f t="shared" si="2"/>
        <v>1953452</v>
      </c>
    </row>
    <row r="142" spans="1:9">
      <c r="A142" s="62" t="s">
        <v>216</v>
      </c>
      <c r="B142" s="63" t="s">
        <v>215</v>
      </c>
      <c r="C142" s="64">
        <v>431949.53</v>
      </c>
      <c r="D142" s="64">
        <v>279604.53000000003</v>
      </c>
      <c r="E142" s="64">
        <v>152345</v>
      </c>
      <c r="F142" s="64">
        <v>1141325.47</v>
      </c>
      <c r="G142" s="64">
        <v>1141325.47</v>
      </c>
      <c r="H142" s="64">
        <v>0</v>
      </c>
      <c r="I142" s="65">
        <f t="shared" si="2"/>
        <v>1573275</v>
      </c>
    </row>
    <row r="143" spans="1:9">
      <c r="A143" s="66" t="s">
        <v>218</v>
      </c>
      <c r="B143" s="67" t="s">
        <v>217</v>
      </c>
      <c r="C143" s="68">
        <v>87631.7</v>
      </c>
      <c r="D143" s="68">
        <v>87631.7</v>
      </c>
      <c r="E143" s="68">
        <v>0</v>
      </c>
      <c r="F143" s="68">
        <v>558530.30000000005</v>
      </c>
      <c r="G143" s="68">
        <v>558530.30000000005</v>
      </c>
      <c r="H143" s="68">
        <v>0</v>
      </c>
      <c r="I143" s="65">
        <f t="shared" si="2"/>
        <v>646162</v>
      </c>
    </row>
    <row r="144" spans="1:9">
      <c r="A144" s="62" t="s">
        <v>220</v>
      </c>
      <c r="B144" s="63" t="s">
        <v>219</v>
      </c>
      <c r="C144" s="64">
        <v>115914.19</v>
      </c>
      <c r="D144" s="64">
        <v>115914.19</v>
      </c>
      <c r="E144" s="64">
        <v>0</v>
      </c>
      <c r="F144" s="64">
        <v>1009706.81</v>
      </c>
      <c r="G144" s="64">
        <v>1009706.81</v>
      </c>
      <c r="H144" s="64">
        <v>0</v>
      </c>
      <c r="I144" s="65">
        <f t="shared" si="2"/>
        <v>1125621</v>
      </c>
    </row>
    <row r="145" spans="1:9">
      <c r="A145" s="66" t="s">
        <v>221</v>
      </c>
      <c r="B145" s="67" t="s">
        <v>257</v>
      </c>
      <c r="C145" s="68">
        <v>15000.97</v>
      </c>
      <c r="D145" s="68">
        <v>15000.97</v>
      </c>
      <c r="E145" s="68">
        <v>0</v>
      </c>
      <c r="F145" s="68">
        <v>265796.03000000003</v>
      </c>
      <c r="G145" s="68">
        <v>265796.03000000003</v>
      </c>
      <c r="H145" s="68">
        <v>0</v>
      </c>
      <c r="I145" s="65">
        <f t="shared" si="2"/>
        <v>280797</v>
      </c>
    </row>
    <row r="146" spans="1:9" ht="25.5">
      <c r="A146" s="62" t="s">
        <v>237</v>
      </c>
      <c r="B146" s="63" t="s">
        <v>256</v>
      </c>
      <c r="C146" s="64">
        <v>8373.2099999999991</v>
      </c>
      <c r="D146" s="64">
        <v>0</v>
      </c>
      <c r="E146" s="64">
        <v>8373.2099999999991</v>
      </c>
      <c r="F146" s="64">
        <v>36378.79</v>
      </c>
      <c r="G146" s="64">
        <v>36378.79</v>
      </c>
      <c r="H146" s="64">
        <v>0</v>
      </c>
      <c r="I146" s="65">
        <f t="shared" si="2"/>
        <v>44752</v>
      </c>
    </row>
    <row r="147" spans="1:9">
      <c r="A147" s="66" t="s">
        <v>223</v>
      </c>
      <c r="B147" s="67" t="s">
        <v>222</v>
      </c>
      <c r="C147" s="68">
        <v>160924.98000000001</v>
      </c>
      <c r="D147" s="68">
        <v>120580.69</v>
      </c>
      <c r="E147" s="68">
        <v>40344.29</v>
      </c>
      <c r="F147" s="68">
        <v>952512.02</v>
      </c>
      <c r="G147" s="68">
        <v>952512.02</v>
      </c>
      <c r="H147" s="68">
        <v>0</v>
      </c>
      <c r="I147" s="65">
        <f t="shared" si="2"/>
        <v>1113437</v>
      </c>
    </row>
    <row r="148" spans="1:9">
      <c r="A148" s="62" t="s">
        <v>225</v>
      </c>
      <c r="B148" s="63" t="s">
        <v>224</v>
      </c>
      <c r="C148" s="64">
        <v>129172.97</v>
      </c>
      <c r="D148" s="64">
        <v>129172.97</v>
      </c>
      <c r="E148" s="64">
        <v>0</v>
      </c>
      <c r="F148" s="64">
        <v>576116.03</v>
      </c>
      <c r="G148" s="64">
        <v>576116.03</v>
      </c>
      <c r="H148" s="64">
        <v>0</v>
      </c>
      <c r="I148" s="65">
        <f t="shared" si="2"/>
        <v>705289</v>
      </c>
    </row>
    <row r="149" spans="1:9">
      <c r="A149" s="66" t="s">
        <v>227</v>
      </c>
      <c r="B149" s="67" t="s">
        <v>226</v>
      </c>
      <c r="C149" s="68">
        <v>165326.79999999999</v>
      </c>
      <c r="D149" s="68">
        <v>165326.79999999999</v>
      </c>
      <c r="E149" s="68">
        <v>0</v>
      </c>
      <c r="F149" s="68">
        <v>1431657.2</v>
      </c>
      <c r="G149" s="68">
        <v>1431657.2</v>
      </c>
      <c r="H149" s="68">
        <v>0</v>
      </c>
      <c r="I149" s="65">
        <f t="shared" si="2"/>
        <v>1596984</v>
      </c>
    </row>
    <row r="150" spans="1:9">
      <c r="A150" s="69" t="s">
        <v>255</v>
      </c>
      <c r="B150" s="58"/>
      <c r="C150" s="64">
        <v>48822971.82</v>
      </c>
      <c r="D150" s="64">
        <v>31381241.469999999</v>
      </c>
      <c r="E150" s="64">
        <v>17441730.350000001</v>
      </c>
      <c r="F150" s="64">
        <v>231553738.18000001</v>
      </c>
      <c r="G150" s="64">
        <v>217768818.44</v>
      </c>
      <c r="H150" s="64">
        <v>13784919.74</v>
      </c>
      <c r="I150" s="65">
        <f t="shared" si="2"/>
        <v>280376710</v>
      </c>
    </row>
  </sheetData>
  <mergeCells count="6">
    <mergeCell ref="A2:A3"/>
    <mergeCell ref="B2:B3"/>
    <mergeCell ref="C2:E2"/>
    <mergeCell ref="A150:B150"/>
    <mergeCell ref="A1:J1"/>
    <mergeCell ref="F2:H2"/>
  </mergeCells>
  <pageMargins left="1" right="1" top="1" bottom="1.45" header="1" footer="1"/>
  <pageSetup orientation="landscape" horizontalDpi="300" verticalDpi="300"/>
  <headerFooter alignWithMargins="0">
    <oddFooter>&amp;L&amp;"Arial,Regular"&amp;10 11/6/2020 4:38:50 PM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B7ED-CA21-45E4-A8C5-7648C0A2FAD1}">
  <dimension ref="A1:J34"/>
  <sheetViews>
    <sheetView workbookViewId="0">
      <selection activeCell="I4" sqref="I4:I34"/>
    </sheetView>
  </sheetViews>
  <sheetFormatPr defaultColWidth="18" defaultRowHeight="15"/>
  <cols>
    <col min="1" max="16384" width="18" style="54"/>
  </cols>
  <sheetData>
    <row r="1" spans="1:10" ht="28.7" customHeight="1">
      <c r="A1" s="52" t="s">
        <v>344</v>
      </c>
      <c r="B1" s="53"/>
      <c r="C1" s="53"/>
      <c r="D1" s="53"/>
      <c r="E1" s="53"/>
      <c r="F1" s="53"/>
      <c r="G1" s="53"/>
      <c r="H1" s="53"/>
      <c r="I1" s="53"/>
      <c r="J1" s="53"/>
    </row>
    <row r="2" spans="1:10">
      <c r="A2" s="55" t="s">
        <v>323</v>
      </c>
      <c r="B2" s="56" t="s">
        <v>322</v>
      </c>
      <c r="C2" s="55" t="s">
        <v>345</v>
      </c>
      <c r="D2" s="57"/>
      <c r="E2" s="58"/>
      <c r="F2" s="55" t="s">
        <v>346</v>
      </c>
      <c r="G2" s="57"/>
      <c r="H2" s="58"/>
    </row>
    <row r="3" spans="1:10">
      <c r="A3" s="59"/>
      <c r="B3" s="59"/>
      <c r="C3" s="60" t="s">
        <v>321</v>
      </c>
      <c r="D3" s="60" t="s">
        <v>320</v>
      </c>
      <c r="E3" s="60" t="s">
        <v>319</v>
      </c>
      <c r="F3" s="60" t="s">
        <v>321</v>
      </c>
      <c r="G3" s="60" t="s">
        <v>320</v>
      </c>
      <c r="H3" s="60" t="s">
        <v>319</v>
      </c>
      <c r="I3" s="61" t="s">
        <v>321</v>
      </c>
    </row>
    <row r="4" spans="1:10">
      <c r="A4" s="62" t="s">
        <v>4</v>
      </c>
      <c r="B4" s="63" t="s">
        <v>3</v>
      </c>
      <c r="C4" s="64">
        <v>46962.48</v>
      </c>
      <c r="D4" s="64">
        <v>3902.27</v>
      </c>
      <c r="E4" s="64">
        <v>43060.21</v>
      </c>
      <c r="F4" s="64">
        <v>6852.52</v>
      </c>
      <c r="G4" s="64">
        <v>6852.52</v>
      </c>
      <c r="H4" s="64">
        <v>0</v>
      </c>
      <c r="I4" s="70">
        <f>C4+F4</f>
        <v>53815</v>
      </c>
    </row>
    <row r="5" spans="1:10">
      <c r="A5" s="66" t="s">
        <v>311</v>
      </c>
      <c r="B5" s="67" t="s">
        <v>310</v>
      </c>
      <c r="C5" s="68">
        <v>284535.78999999998</v>
      </c>
      <c r="D5" s="68">
        <v>182586.58</v>
      </c>
      <c r="E5" s="68">
        <v>101949.21</v>
      </c>
      <c r="F5" s="68">
        <v>639190.21</v>
      </c>
      <c r="G5" s="68">
        <v>639190.21</v>
      </c>
      <c r="H5" s="68">
        <v>0</v>
      </c>
      <c r="I5" s="70">
        <f t="shared" ref="I5:I34" si="0">C5+F5</f>
        <v>923726</v>
      </c>
    </row>
    <row r="6" spans="1:10">
      <c r="A6" s="62" t="s">
        <v>14</v>
      </c>
      <c r="B6" s="63" t="s">
        <v>13</v>
      </c>
      <c r="C6" s="64">
        <v>18680.68</v>
      </c>
      <c r="D6" s="64">
        <v>18680.68</v>
      </c>
      <c r="E6" s="64">
        <v>0</v>
      </c>
      <c r="F6" s="64">
        <v>93747.32</v>
      </c>
      <c r="G6" s="64">
        <v>93747.32</v>
      </c>
      <c r="H6" s="64">
        <v>0</v>
      </c>
      <c r="I6" s="70">
        <f t="shared" si="0"/>
        <v>112428</v>
      </c>
    </row>
    <row r="7" spans="1:10">
      <c r="A7" s="66" t="s">
        <v>17</v>
      </c>
      <c r="B7" s="67" t="s">
        <v>16</v>
      </c>
      <c r="C7" s="68">
        <v>12.04</v>
      </c>
      <c r="D7" s="68">
        <v>12.04</v>
      </c>
      <c r="E7" s="68">
        <v>0</v>
      </c>
      <c r="F7" s="68">
        <v>16022.96</v>
      </c>
      <c r="G7" s="68">
        <v>16022.96</v>
      </c>
      <c r="H7" s="68">
        <v>0</v>
      </c>
      <c r="I7" s="70">
        <f t="shared" si="0"/>
        <v>16035</v>
      </c>
    </row>
    <row r="8" spans="1:10">
      <c r="A8" s="62" t="s">
        <v>306</v>
      </c>
      <c r="B8" s="63" t="s">
        <v>25</v>
      </c>
      <c r="C8" s="64">
        <v>7659</v>
      </c>
      <c r="D8" s="64">
        <v>0</v>
      </c>
      <c r="E8" s="64">
        <v>7659</v>
      </c>
      <c r="F8" s="64">
        <v>0</v>
      </c>
      <c r="G8" s="64">
        <v>0</v>
      </c>
      <c r="H8" s="64">
        <v>0</v>
      </c>
      <c r="I8" s="70">
        <f t="shared" si="0"/>
        <v>7659</v>
      </c>
    </row>
    <row r="9" spans="1:10">
      <c r="A9" s="66" t="s">
        <v>29</v>
      </c>
      <c r="B9" s="67" t="s">
        <v>302</v>
      </c>
      <c r="C9" s="68">
        <v>5640.88</v>
      </c>
      <c r="D9" s="68">
        <v>86.66</v>
      </c>
      <c r="E9" s="68">
        <v>5554.22</v>
      </c>
      <c r="F9" s="68">
        <v>11575.12</v>
      </c>
      <c r="G9" s="68">
        <v>11575.12</v>
      </c>
      <c r="H9" s="68">
        <v>0</v>
      </c>
      <c r="I9" s="70">
        <f t="shared" si="0"/>
        <v>17216</v>
      </c>
    </row>
    <row r="10" spans="1:10">
      <c r="A10" s="62" t="s">
        <v>38</v>
      </c>
      <c r="B10" s="63" t="s">
        <v>37</v>
      </c>
      <c r="C10" s="64">
        <v>3837.02</v>
      </c>
      <c r="D10" s="64">
        <v>1436.21</v>
      </c>
      <c r="E10" s="64">
        <v>2400.81</v>
      </c>
      <c r="F10" s="64">
        <v>3624.98</v>
      </c>
      <c r="G10" s="64">
        <v>3624.98</v>
      </c>
      <c r="H10" s="64">
        <v>0</v>
      </c>
      <c r="I10" s="70">
        <f t="shared" si="0"/>
        <v>7462</v>
      </c>
    </row>
    <row r="11" spans="1:10">
      <c r="A11" s="66" t="s">
        <v>39</v>
      </c>
      <c r="B11" s="67" t="s">
        <v>252</v>
      </c>
      <c r="C11" s="68">
        <v>0</v>
      </c>
      <c r="D11" s="68">
        <v>0</v>
      </c>
      <c r="E11" s="68">
        <v>0</v>
      </c>
      <c r="F11" s="68">
        <v>243291</v>
      </c>
      <c r="G11" s="68">
        <v>0</v>
      </c>
      <c r="H11" s="68">
        <v>243291</v>
      </c>
      <c r="I11" s="70">
        <f t="shared" si="0"/>
        <v>243291</v>
      </c>
    </row>
    <row r="12" spans="1:10">
      <c r="A12" s="62" t="s">
        <v>44</v>
      </c>
      <c r="B12" s="63" t="s">
        <v>43</v>
      </c>
      <c r="C12" s="64">
        <v>12862.79</v>
      </c>
      <c r="D12" s="64">
        <v>4820.79</v>
      </c>
      <c r="E12" s="64">
        <v>8042</v>
      </c>
      <c r="F12" s="64">
        <v>24097.21</v>
      </c>
      <c r="G12" s="64">
        <v>24097.21</v>
      </c>
      <c r="H12" s="64">
        <v>0</v>
      </c>
      <c r="I12" s="70">
        <f t="shared" si="0"/>
        <v>36960</v>
      </c>
    </row>
    <row r="13" spans="1:10">
      <c r="A13" s="66" t="s">
        <v>49</v>
      </c>
      <c r="B13" s="67" t="s">
        <v>297</v>
      </c>
      <c r="C13" s="68">
        <v>13801.59</v>
      </c>
      <c r="D13" s="68">
        <v>9874.5</v>
      </c>
      <c r="E13" s="68">
        <v>3927.09</v>
      </c>
      <c r="F13" s="68">
        <v>27778.41</v>
      </c>
      <c r="G13" s="68">
        <v>27778.41</v>
      </c>
      <c r="H13" s="68">
        <v>0</v>
      </c>
      <c r="I13" s="70">
        <f t="shared" si="0"/>
        <v>41580</v>
      </c>
    </row>
    <row r="14" spans="1:10">
      <c r="A14" s="62" t="s">
        <v>50</v>
      </c>
      <c r="B14" s="63" t="s">
        <v>296</v>
      </c>
      <c r="C14" s="64">
        <v>15667.55</v>
      </c>
      <c r="D14" s="64">
        <v>2947.31</v>
      </c>
      <c r="E14" s="64">
        <v>12720.24</v>
      </c>
      <c r="F14" s="64">
        <v>18470.45</v>
      </c>
      <c r="G14" s="64">
        <v>18470.45</v>
      </c>
      <c r="H14" s="64">
        <v>0</v>
      </c>
      <c r="I14" s="70">
        <f t="shared" si="0"/>
        <v>34138</v>
      </c>
    </row>
    <row r="15" spans="1:10">
      <c r="A15" s="66" t="s">
        <v>65</v>
      </c>
      <c r="B15" s="67" t="s">
        <v>64</v>
      </c>
      <c r="C15" s="68">
        <v>874.35</v>
      </c>
      <c r="D15" s="68">
        <v>874.35</v>
      </c>
      <c r="E15" s="68">
        <v>0</v>
      </c>
      <c r="F15" s="68">
        <v>37109.65</v>
      </c>
      <c r="G15" s="68">
        <v>37109.65</v>
      </c>
      <c r="H15" s="68">
        <v>0</v>
      </c>
      <c r="I15" s="70">
        <f t="shared" si="0"/>
        <v>37984</v>
      </c>
    </row>
    <row r="16" spans="1:10">
      <c r="A16" s="62" t="s">
        <v>67</v>
      </c>
      <c r="B16" s="63" t="s">
        <v>66</v>
      </c>
      <c r="C16" s="64">
        <v>26936.44</v>
      </c>
      <c r="D16" s="64">
        <v>2357.64</v>
      </c>
      <c r="E16" s="64">
        <v>24578.799999999999</v>
      </c>
      <c r="F16" s="64">
        <v>19923.560000000001</v>
      </c>
      <c r="G16" s="64">
        <v>19923.560000000001</v>
      </c>
      <c r="H16" s="64">
        <v>0</v>
      </c>
      <c r="I16" s="70">
        <f t="shared" si="0"/>
        <v>46860</v>
      </c>
    </row>
    <row r="17" spans="1:9">
      <c r="A17" s="66" t="s">
        <v>68</v>
      </c>
      <c r="B17" s="67" t="s">
        <v>289</v>
      </c>
      <c r="C17" s="68">
        <v>841.95</v>
      </c>
      <c r="D17" s="68">
        <v>841.95</v>
      </c>
      <c r="E17" s="68">
        <v>0</v>
      </c>
      <c r="F17" s="68">
        <v>75516.05</v>
      </c>
      <c r="G17" s="68">
        <v>75516.05</v>
      </c>
      <c r="H17" s="68">
        <v>0</v>
      </c>
      <c r="I17" s="70">
        <f t="shared" si="0"/>
        <v>76358</v>
      </c>
    </row>
    <row r="18" spans="1:9">
      <c r="A18" s="62" t="s">
        <v>74</v>
      </c>
      <c r="B18" s="63" t="s">
        <v>73</v>
      </c>
      <c r="C18" s="64">
        <v>63792.23</v>
      </c>
      <c r="D18" s="64">
        <v>4313.67</v>
      </c>
      <c r="E18" s="64">
        <v>59478.559999999998</v>
      </c>
      <c r="F18" s="64">
        <v>84597.77</v>
      </c>
      <c r="G18" s="64">
        <v>84597.77</v>
      </c>
      <c r="H18" s="64">
        <v>0</v>
      </c>
      <c r="I18" s="70">
        <f t="shared" si="0"/>
        <v>148390</v>
      </c>
    </row>
    <row r="19" spans="1:9">
      <c r="A19" s="66" t="s">
        <v>108</v>
      </c>
      <c r="B19" s="67" t="s">
        <v>107</v>
      </c>
      <c r="C19" s="68">
        <v>3476.76</v>
      </c>
      <c r="D19" s="68">
        <v>3476.76</v>
      </c>
      <c r="E19" s="68">
        <v>0</v>
      </c>
      <c r="F19" s="68">
        <v>103793.24</v>
      </c>
      <c r="G19" s="68">
        <v>103793.24</v>
      </c>
      <c r="H19" s="68">
        <v>0</v>
      </c>
      <c r="I19" s="70">
        <f t="shared" si="0"/>
        <v>107270</v>
      </c>
    </row>
    <row r="20" spans="1:9">
      <c r="A20" s="62" t="s">
        <v>109</v>
      </c>
      <c r="B20" s="63" t="s">
        <v>284</v>
      </c>
      <c r="C20" s="64">
        <v>2162.41</v>
      </c>
      <c r="D20" s="64">
        <v>2162.41</v>
      </c>
      <c r="E20" s="64">
        <v>0</v>
      </c>
      <c r="F20" s="64">
        <v>7337.59</v>
      </c>
      <c r="G20" s="64">
        <v>7337.59</v>
      </c>
      <c r="H20" s="64">
        <v>0</v>
      </c>
      <c r="I20" s="70">
        <f t="shared" si="0"/>
        <v>9500</v>
      </c>
    </row>
    <row r="21" spans="1:9">
      <c r="A21" s="66" t="s">
        <v>111</v>
      </c>
      <c r="B21" s="67" t="s">
        <v>110</v>
      </c>
      <c r="C21" s="68">
        <v>130254</v>
      </c>
      <c r="D21" s="68">
        <v>0</v>
      </c>
      <c r="E21" s="68">
        <v>130254</v>
      </c>
      <c r="F21" s="68">
        <v>0</v>
      </c>
      <c r="G21" s="68">
        <v>0</v>
      </c>
      <c r="H21" s="68">
        <v>0</v>
      </c>
      <c r="I21" s="70">
        <f t="shared" si="0"/>
        <v>130254</v>
      </c>
    </row>
    <row r="22" spans="1:9">
      <c r="A22" s="62" t="s">
        <v>131</v>
      </c>
      <c r="B22" s="63" t="s">
        <v>130</v>
      </c>
      <c r="C22" s="64">
        <v>12296.96</v>
      </c>
      <c r="D22" s="64">
        <v>12296.96</v>
      </c>
      <c r="E22" s="64">
        <v>0</v>
      </c>
      <c r="F22" s="64">
        <v>45888.04</v>
      </c>
      <c r="G22" s="64">
        <v>45888.04</v>
      </c>
      <c r="H22" s="64">
        <v>0</v>
      </c>
      <c r="I22" s="70">
        <f t="shared" si="0"/>
        <v>58185</v>
      </c>
    </row>
    <row r="23" spans="1:9">
      <c r="A23" s="66" t="s">
        <v>139</v>
      </c>
      <c r="B23" s="67" t="s">
        <v>138</v>
      </c>
      <c r="C23" s="68">
        <v>12428.69</v>
      </c>
      <c r="D23" s="68">
        <v>8248.86</v>
      </c>
      <c r="E23" s="68">
        <v>4179.83</v>
      </c>
      <c r="F23" s="68">
        <v>51330.31</v>
      </c>
      <c r="G23" s="68">
        <v>51330.31</v>
      </c>
      <c r="H23" s="68">
        <v>0</v>
      </c>
      <c r="I23" s="70">
        <f t="shared" si="0"/>
        <v>63759</v>
      </c>
    </row>
    <row r="24" spans="1:9">
      <c r="A24" s="62" t="s">
        <v>151</v>
      </c>
      <c r="B24" s="63" t="s">
        <v>253</v>
      </c>
      <c r="C24" s="64">
        <v>110607.92</v>
      </c>
      <c r="D24" s="64">
        <v>38311.199999999997</v>
      </c>
      <c r="E24" s="64">
        <v>72296.72</v>
      </c>
      <c r="F24" s="64">
        <v>8462.08</v>
      </c>
      <c r="G24" s="64">
        <v>8462.08</v>
      </c>
      <c r="H24" s="64">
        <v>0</v>
      </c>
      <c r="I24" s="70">
        <f t="shared" si="0"/>
        <v>119070</v>
      </c>
    </row>
    <row r="25" spans="1:9">
      <c r="A25" s="66" t="s">
        <v>166</v>
      </c>
      <c r="B25" s="67" t="s">
        <v>165</v>
      </c>
      <c r="C25" s="68">
        <v>0.01</v>
      </c>
      <c r="D25" s="68">
        <v>0</v>
      </c>
      <c r="E25" s="68">
        <v>0.01</v>
      </c>
      <c r="F25" s="68">
        <v>0</v>
      </c>
      <c r="G25" s="68">
        <v>0</v>
      </c>
      <c r="H25" s="68">
        <v>0</v>
      </c>
      <c r="I25" s="70">
        <f t="shared" si="0"/>
        <v>0.01</v>
      </c>
    </row>
    <row r="26" spans="1:9">
      <c r="A26" s="62" t="s">
        <v>172</v>
      </c>
      <c r="B26" s="63" t="s">
        <v>171</v>
      </c>
      <c r="C26" s="64">
        <v>7263.45</v>
      </c>
      <c r="D26" s="64">
        <v>1888.09</v>
      </c>
      <c r="E26" s="64">
        <v>5375.36</v>
      </c>
      <c r="F26" s="64">
        <v>18542.55</v>
      </c>
      <c r="G26" s="64">
        <v>18542.55</v>
      </c>
      <c r="H26" s="64">
        <v>0</v>
      </c>
      <c r="I26" s="70">
        <f t="shared" si="0"/>
        <v>25806</v>
      </c>
    </row>
    <row r="27" spans="1:9">
      <c r="A27" s="66" t="s">
        <v>177</v>
      </c>
      <c r="B27" s="67" t="s">
        <v>176</v>
      </c>
      <c r="C27" s="68">
        <v>44422</v>
      </c>
      <c r="D27" s="68">
        <v>0</v>
      </c>
      <c r="E27" s="68">
        <v>44422</v>
      </c>
      <c r="F27" s="68">
        <v>0</v>
      </c>
      <c r="G27" s="68">
        <v>0</v>
      </c>
      <c r="H27" s="68">
        <v>0</v>
      </c>
      <c r="I27" s="70">
        <f t="shared" si="0"/>
        <v>44422</v>
      </c>
    </row>
    <row r="28" spans="1:9">
      <c r="A28" s="62" t="s">
        <v>188</v>
      </c>
      <c r="B28" s="63" t="s">
        <v>187</v>
      </c>
      <c r="C28" s="64">
        <v>19451.52</v>
      </c>
      <c r="D28" s="64">
        <v>15462.44</v>
      </c>
      <c r="E28" s="64">
        <v>3989.08</v>
      </c>
      <c r="F28" s="64">
        <v>54907.48</v>
      </c>
      <c r="G28" s="64">
        <v>54907.48</v>
      </c>
      <c r="H28" s="64">
        <v>0</v>
      </c>
      <c r="I28" s="70">
        <f t="shared" si="0"/>
        <v>74359</v>
      </c>
    </row>
    <row r="29" spans="1:9">
      <c r="A29" s="66" t="s">
        <v>266</v>
      </c>
      <c r="B29" s="67" t="s">
        <v>248</v>
      </c>
      <c r="C29" s="68">
        <v>249431.12</v>
      </c>
      <c r="D29" s="68">
        <v>45526.239999999998</v>
      </c>
      <c r="E29" s="68">
        <v>203904.88</v>
      </c>
      <c r="F29" s="68">
        <v>220086.88</v>
      </c>
      <c r="G29" s="68">
        <v>220086.88</v>
      </c>
      <c r="H29" s="68">
        <v>0</v>
      </c>
      <c r="I29" s="70">
        <f t="shared" si="0"/>
        <v>469518</v>
      </c>
    </row>
    <row r="30" spans="1:9">
      <c r="A30" s="62" t="s">
        <v>195</v>
      </c>
      <c r="B30" s="63" t="s">
        <v>194</v>
      </c>
      <c r="C30" s="64">
        <v>16497.64</v>
      </c>
      <c r="D30" s="64">
        <v>0</v>
      </c>
      <c r="E30" s="64">
        <v>16497.64</v>
      </c>
      <c r="F30" s="64">
        <v>107.36</v>
      </c>
      <c r="G30" s="64">
        <v>107.36</v>
      </c>
      <c r="H30" s="64">
        <v>0</v>
      </c>
      <c r="I30" s="70">
        <f t="shared" si="0"/>
        <v>16605</v>
      </c>
    </row>
    <row r="31" spans="1:9">
      <c r="A31" s="66" t="s">
        <v>197</v>
      </c>
      <c r="B31" s="67" t="s">
        <v>196</v>
      </c>
      <c r="C31" s="68">
        <v>23251.279999999999</v>
      </c>
      <c r="D31" s="68">
        <v>20421.46</v>
      </c>
      <c r="E31" s="68">
        <v>2829.82</v>
      </c>
      <c r="F31" s="68">
        <v>3148.72</v>
      </c>
      <c r="G31" s="68">
        <v>3148.72</v>
      </c>
      <c r="H31" s="68">
        <v>0</v>
      </c>
      <c r="I31" s="70">
        <f t="shared" si="0"/>
        <v>26400</v>
      </c>
    </row>
    <row r="32" spans="1:9">
      <c r="A32" s="62" t="s">
        <v>225</v>
      </c>
      <c r="B32" s="63" t="s">
        <v>224</v>
      </c>
      <c r="C32" s="64">
        <v>5019.22</v>
      </c>
      <c r="D32" s="64">
        <v>0</v>
      </c>
      <c r="E32" s="64">
        <v>5019.22</v>
      </c>
      <c r="F32" s="64">
        <v>780.78</v>
      </c>
      <c r="G32" s="64">
        <v>780.78</v>
      </c>
      <c r="H32" s="64">
        <v>0</v>
      </c>
      <c r="I32" s="70">
        <f t="shared" si="0"/>
        <v>5800</v>
      </c>
    </row>
    <row r="33" spans="1:9">
      <c r="A33" s="66" t="s">
        <v>227</v>
      </c>
      <c r="B33" s="67" t="s">
        <v>226</v>
      </c>
      <c r="C33" s="68">
        <v>23731.07</v>
      </c>
      <c r="D33" s="68">
        <v>13956.81</v>
      </c>
      <c r="E33" s="68">
        <v>9774.26</v>
      </c>
      <c r="F33" s="68">
        <v>5236.93</v>
      </c>
      <c r="G33" s="68">
        <v>5236.93</v>
      </c>
      <c r="H33" s="68">
        <v>0</v>
      </c>
      <c r="I33" s="70">
        <f t="shared" si="0"/>
        <v>28968</v>
      </c>
    </row>
    <row r="34" spans="1:9">
      <c r="A34" s="69" t="s">
        <v>255</v>
      </c>
      <c r="B34" s="58"/>
      <c r="C34" s="64">
        <v>1162398.8400000001</v>
      </c>
      <c r="D34" s="64">
        <v>394485.88</v>
      </c>
      <c r="E34" s="64">
        <v>767912.95999999996</v>
      </c>
      <c r="F34" s="64">
        <v>1821419.17</v>
      </c>
      <c r="G34" s="64">
        <v>1578128.17</v>
      </c>
      <c r="H34" s="64">
        <v>243291</v>
      </c>
      <c r="I34" s="70">
        <f t="shared" si="0"/>
        <v>2983818.01</v>
      </c>
    </row>
  </sheetData>
  <mergeCells count="6">
    <mergeCell ref="A34:B34"/>
    <mergeCell ref="A2:A3"/>
    <mergeCell ref="B2:B3"/>
    <mergeCell ref="C2:E2"/>
    <mergeCell ref="A1:J1"/>
    <mergeCell ref="F2:H2"/>
  </mergeCells>
  <pageMargins left="1" right="1" top="1" bottom="1.45" header="1" footer="1"/>
  <pageSetup orientation="landscape" horizontalDpi="300" verticalDpi="300"/>
  <headerFooter alignWithMargins="0">
    <oddFooter>&amp;L&amp;"Arial,Regular"&amp;10 11/5/2020 9:55:34 PM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D57A4-CA07-4949-A145-D928E887DD09}">
  <dimension ref="A1:J24"/>
  <sheetViews>
    <sheetView workbookViewId="0">
      <selection activeCell="C28" sqref="C28"/>
    </sheetView>
  </sheetViews>
  <sheetFormatPr defaultRowHeight="15"/>
  <cols>
    <col min="1" max="1" width="13.7109375" style="54" customWidth="1"/>
    <col min="2" max="2" width="20.85546875" style="54" customWidth="1"/>
    <col min="3" max="3" width="16.7109375" style="54" customWidth="1"/>
    <col min="4" max="5" width="17.42578125" style="54" customWidth="1"/>
    <col min="6" max="6" width="16.7109375" style="54" customWidth="1"/>
    <col min="7" max="8" width="17.42578125" style="54" customWidth="1"/>
    <col min="9" max="9" width="19.140625" style="54" customWidth="1"/>
    <col min="10" max="10" width="8.7109375" style="54" customWidth="1"/>
    <col min="11" max="16384" width="9.140625" style="54"/>
  </cols>
  <sheetData>
    <row r="1" spans="1:10" ht="28.9" customHeight="1">
      <c r="A1" s="52" t="s">
        <v>347</v>
      </c>
      <c r="B1" s="53"/>
      <c r="C1" s="53"/>
      <c r="D1" s="53"/>
      <c r="E1" s="53"/>
      <c r="F1" s="53"/>
      <c r="G1" s="53"/>
      <c r="H1" s="53"/>
      <c r="I1" s="53"/>
      <c r="J1" s="53"/>
    </row>
    <row r="2" spans="1:10">
      <c r="A2" s="55" t="s">
        <v>323</v>
      </c>
      <c r="B2" s="56" t="s">
        <v>322</v>
      </c>
      <c r="C2" s="55" t="s">
        <v>348</v>
      </c>
      <c r="D2" s="57"/>
      <c r="E2" s="58"/>
      <c r="F2" s="55" t="s">
        <v>349</v>
      </c>
      <c r="G2" s="57"/>
      <c r="H2" s="58"/>
    </row>
    <row r="3" spans="1:10">
      <c r="A3" s="59"/>
      <c r="B3" s="59"/>
      <c r="C3" s="60" t="s">
        <v>321</v>
      </c>
      <c r="D3" s="60" t="s">
        <v>320</v>
      </c>
      <c r="E3" s="60" t="s">
        <v>319</v>
      </c>
      <c r="F3" s="60" t="s">
        <v>321</v>
      </c>
      <c r="G3" s="60" t="s">
        <v>320</v>
      </c>
      <c r="H3" s="60" t="s">
        <v>319</v>
      </c>
      <c r="I3" s="60" t="s">
        <v>321</v>
      </c>
    </row>
    <row r="4" spans="1:10">
      <c r="A4" s="62" t="s">
        <v>311</v>
      </c>
      <c r="B4" s="63" t="s">
        <v>310</v>
      </c>
      <c r="C4" s="64">
        <v>7236.31</v>
      </c>
      <c r="D4" s="64">
        <v>7236.31</v>
      </c>
      <c r="E4" s="64">
        <v>0</v>
      </c>
      <c r="F4" s="64">
        <v>35555.26</v>
      </c>
      <c r="G4" s="64">
        <v>35555.26</v>
      </c>
      <c r="H4" s="64">
        <v>0</v>
      </c>
      <c r="I4" s="70">
        <f>C4+F4</f>
        <v>42791.57</v>
      </c>
    </row>
    <row r="5" spans="1:10">
      <c r="A5" s="66" t="s">
        <v>7</v>
      </c>
      <c r="B5" s="67" t="s">
        <v>6</v>
      </c>
      <c r="C5" s="68">
        <v>19298.16</v>
      </c>
      <c r="D5" s="68">
        <v>586.20000000000005</v>
      </c>
      <c r="E5" s="68">
        <v>18711.96</v>
      </c>
      <c r="F5" s="68">
        <v>0</v>
      </c>
      <c r="G5" s="68">
        <v>0</v>
      </c>
      <c r="H5" s="68">
        <v>0</v>
      </c>
      <c r="I5" s="70">
        <f t="shared" ref="I5:I24" si="0">C5+F5</f>
        <v>19298.16</v>
      </c>
    </row>
    <row r="6" spans="1:10">
      <c r="A6" s="62" t="s">
        <v>14</v>
      </c>
      <c r="B6" s="63" t="s">
        <v>13</v>
      </c>
      <c r="C6" s="64">
        <v>32554.59</v>
      </c>
      <c r="D6" s="64">
        <v>7695.09</v>
      </c>
      <c r="E6" s="64">
        <v>24859.5</v>
      </c>
      <c r="F6" s="64">
        <v>4363.63</v>
      </c>
      <c r="G6" s="64">
        <v>4363.63</v>
      </c>
      <c r="H6" s="64">
        <v>0</v>
      </c>
      <c r="I6" s="70">
        <f t="shared" si="0"/>
        <v>36918.22</v>
      </c>
    </row>
    <row r="7" spans="1:10">
      <c r="A7" s="66" t="s">
        <v>305</v>
      </c>
      <c r="B7" s="67" t="s">
        <v>26</v>
      </c>
      <c r="C7" s="68">
        <v>2002.47</v>
      </c>
      <c r="D7" s="68">
        <v>2002.47</v>
      </c>
      <c r="E7" s="68">
        <v>0</v>
      </c>
      <c r="F7" s="68">
        <v>11422.34</v>
      </c>
      <c r="G7" s="68">
        <v>11422.34</v>
      </c>
      <c r="H7" s="68">
        <v>0</v>
      </c>
      <c r="I7" s="70">
        <f t="shared" si="0"/>
        <v>13424.81</v>
      </c>
    </row>
    <row r="8" spans="1:10">
      <c r="A8" s="62" t="s">
        <v>39</v>
      </c>
      <c r="B8" s="63" t="s">
        <v>252</v>
      </c>
      <c r="C8" s="64">
        <v>0</v>
      </c>
      <c r="D8" s="64">
        <v>0</v>
      </c>
      <c r="E8" s="64">
        <v>0</v>
      </c>
      <c r="F8" s="64">
        <v>224026.48</v>
      </c>
      <c r="G8" s="64">
        <v>17751.34</v>
      </c>
      <c r="H8" s="64">
        <v>206275.14</v>
      </c>
      <c r="I8" s="70">
        <f t="shared" si="0"/>
        <v>224026.48</v>
      </c>
    </row>
    <row r="9" spans="1:10">
      <c r="A9" s="66" t="s">
        <v>74</v>
      </c>
      <c r="B9" s="67" t="s">
        <v>73</v>
      </c>
      <c r="C9" s="68">
        <v>452.47</v>
      </c>
      <c r="D9" s="68">
        <v>452.47</v>
      </c>
      <c r="E9" s="68">
        <v>0</v>
      </c>
      <c r="F9" s="68">
        <v>19684.740000000002</v>
      </c>
      <c r="G9" s="68">
        <v>19684.740000000002</v>
      </c>
      <c r="H9" s="68">
        <v>0</v>
      </c>
      <c r="I9" s="70">
        <f t="shared" si="0"/>
        <v>20137.210000000003</v>
      </c>
    </row>
    <row r="10" spans="1:10">
      <c r="A10" s="62" t="s">
        <v>98</v>
      </c>
      <c r="B10" s="63" t="s">
        <v>97</v>
      </c>
      <c r="C10" s="64">
        <v>67304.14</v>
      </c>
      <c r="D10" s="64">
        <v>43718.06</v>
      </c>
      <c r="E10" s="64">
        <v>23586.080000000002</v>
      </c>
      <c r="F10" s="64">
        <v>32542.87</v>
      </c>
      <c r="G10" s="64">
        <v>32542.87</v>
      </c>
      <c r="H10" s="64">
        <v>0</v>
      </c>
      <c r="I10" s="70">
        <f t="shared" si="0"/>
        <v>99847.01</v>
      </c>
    </row>
    <row r="11" spans="1:10">
      <c r="A11" s="66" t="s">
        <v>104</v>
      </c>
      <c r="B11" s="67" t="s">
        <v>103</v>
      </c>
      <c r="C11" s="68">
        <v>10953.88</v>
      </c>
      <c r="D11" s="68">
        <v>183.85</v>
      </c>
      <c r="E11" s="68">
        <v>10770.03</v>
      </c>
      <c r="F11" s="68">
        <v>41906.300000000003</v>
      </c>
      <c r="G11" s="68">
        <v>41906.300000000003</v>
      </c>
      <c r="H11" s="68">
        <v>0</v>
      </c>
      <c r="I11" s="70">
        <f t="shared" si="0"/>
        <v>52860.18</v>
      </c>
    </row>
    <row r="12" spans="1:10">
      <c r="A12" s="62" t="s">
        <v>106</v>
      </c>
      <c r="B12" s="63" t="s">
        <v>105</v>
      </c>
      <c r="C12" s="64">
        <v>5093.17</v>
      </c>
      <c r="D12" s="64">
        <v>2586.54</v>
      </c>
      <c r="E12" s="64">
        <v>2506.63</v>
      </c>
      <c r="F12" s="64">
        <v>25112.65</v>
      </c>
      <c r="G12" s="64">
        <v>25112.65</v>
      </c>
      <c r="H12" s="64">
        <v>0</v>
      </c>
      <c r="I12" s="70">
        <f t="shared" si="0"/>
        <v>30205.82</v>
      </c>
    </row>
    <row r="13" spans="1:10">
      <c r="A13" s="66" t="s">
        <v>111</v>
      </c>
      <c r="B13" s="67" t="s">
        <v>110</v>
      </c>
      <c r="C13" s="68">
        <v>13163.12</v>
      </c>
      <c r="D13" s="68">
        <v>6654.8</v>
      </c>
      <c r="E13" s="68">
        <v>6508.32</v>
      </c>
      <c r="F13" s="68">
        <v>78293.38</v>
      </c>
      <c r="G13" s="68">
        <v>78293.38</v>
      </c>
      <c r="H13" s="68">
        <v>0</v>
      </c>
      <c r="I13" s="70">
        <f t="shared" si="0"/>
        <v>91456.5</v>
      </c>
    </row>
    <row r="14" spans="1:10">
      <c r="A14" s="62" t="s">
        <v>131</v>
      </c>
      <c r="B14" s="63" t="s">
        <v>130</v>
      </c>
      <c r="C14" s="64">
        <v>3871.27</v>
      </c>
      <c r="D14" s="64">
        <v>3871.27</v>
      </c>
      <c r="E14" s="64">
        <v>0</v>
      </c>
      <c r="F14" s="64">
        <v>51506.06</v>
      </c>
      <c r="G14" s="64">
        <v>51506.06</v>
      </c>
      <c r="H14" s="64">
        <v>0</v>
      </c>
      <c r="I14" s="70">
        <f t="shared" si="0"/>
        <v>55377.329999999994</v>
      </c>
    </row>
    <row r="15" spans="1:10">
      <c r="A15" s="66" t="s">
        <v>137</v>
      </c>
      <c r="B15" s="67" t="s">
        <v>278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70">
        <f t="shared" si="0"/>
        <v>0</v>
      </c>
    </row>
    <row r="16" spans="1:10">
      <c r="A16" s="62" t="s">
        <v>139</v>
      </c>
      <c r="B16" s="63" t="s">
        <v>138</v>
      </c>
      <c r="C16" s="64">
        <v>44512.63</v>
      </c>
      <c r="D16" s="64">
        <v>22850.03</v>
      </c>
      <c r="E16" s="64">
        <v>21662.6</v>
      </c>
      <c r="F16" s="64">
        <v>51978.17</v>
      </c>
      <c r="G16" s="64">
        <v>51978.17</v>
      </c>
      <c r="H16" s="64">
        <v>0</v>
      </c>
      <c r="I16" s="70">
        <f t="shared" si="0"/>
        <v>96490.799999999988</v>
      </c>
    </row>
    <row r="17" spans="1:9">
      <c r="A17" s="66" t="s">
        <v>172</v>
      </c>
      <c r="B17" s="67" t="s">
        <v>171</v>
      </c>
      <c r="C17" s="68">
        <v>1323.34</v>
      </c>
      <c r="D17" s="68">
        <v>1323.34</v>
      </c>
      <c r="E17" s="68">
        <v>0</v>
      </c>
      <c r="F17" s="68">
        <v>16296.72</v>
      </c>
      <c r="G17" s="68">
        <v>16296.72</v>
      </c>
      <c r="H17" s="68">
        <v>0</v>
      </c>
      <c r="I17" s="70">
        <f t="shared" si="0"/>
        <v>17620.059999999998</v>
      </c>
    </row>
    <row r="18" spans="1:9">
      <c r="A18" s="62" t="s">
        <v>182</v>
      </c>
      <c r="B18" s="63" t="s">
        <v>181</v>
      </c>
      <c r="C18" s="64">
        <v>9372.0499999999993</v>
      </c>
      <c r="D18" s="64">
        <v>8462.6200000000008</v>
      </c>
      <c r="E18" s="64">
        <v>909.43</v>
      </c>
      <c r="F18" s="64">
        <v>66981.539999999994</v>
      </c>
      <c r="G18" s="64">
        <v>66981.539999999994</v>
      </c>
      <c r="H18" s="64">
        <v>0</v>
      </c>
      <c r="I18" s="70">
        <f t="shared" si="0"/>
        <v>76353.59</v>
      </c>
    </row>
    <row r="19" spans="1:9">
      <c r="A19" s="66" t="s">
        <v>188</v>
      </c>
      <c r="B19" s="67" t="s">
        <v>187</v>
      </c>
      <c r="C19" s="68">
        <v>4495.3100000000004</v>
      </c>
      <c r="D19" s="68">
        <v>4495.3100000000004</v>
      </c>
      <c r="E19" s="68">
        <v>0</v>
      </c>
      <c r="F19" s="68">
        <v>23193.360000000001</v>
      </c>
      <c r="G19" s="68">
        <v>23193.360000000001</v>
      </c>
      <c r="H19" s="68">
        <v>0</v>
      </c>
      <c r="I19" s="70">
        <f t="shared" si="0"/>
        <v>27688.670000000002</v>
      </c>
    </row>
    <row r="20" spans="1:9">
      <c r="A20" s="62" t="s">
        <v>266</v>
      </c>
      <c r="B20" s="63" t="s">
        <v>248</v>
      </c>
      <c r="C20" s="64">
        <v>74381.61</v>
      </c>
      <c r="D20" s="64">
        <v>17899.03</v>
      </c>
      <c r="E20" s="64">
        <v>56482.58</v>
      </c>
      <c r="F20" s="64">
        <v>64061.72</v>
      </c>
      <c r="G20" s="64">
        <v>64061.72</v>
      </c>
      <c r="H20" s="64">
        <v>0</v>
      </c>
      <c r="I20" s="70">
        <f t="shared" si="0"/>
        <v>138443.33000000002</v>
      </c>
    </row>
    <row r="21" spans="1:9">
      <c r="A21" s="66" t="s">
        <v>216</v>
      </c>
      <c r="B21" s="67" t="s">
        <v>215</v>
      </c>
      <c r="C21" s="68">
        <v>3524.64</v>
      </c>
      <c r="D21" s="68">
        <v>2985.39</v>
      </c>
      <c r="E21" s="68">
        <v>539.25</v>
      </c>
      <c r="F21" s="68">
        <v>23324.98</v>
      </c>
      <c r="G21" s="68">
        <v>23324.98</v>
      </c>
      <c r="H21" s="68">
        <v>0</v>
      </c>
      <c r="I21" s="70">
        <f t="shared" si="0"/>
        <v>26849.62</v>
      </c>
    </row>
    <row r="22" spans="1:9">
      <c r="A22" s="62" t="s">
        <v>218</v>
      </c>
      <c r="B22" s="63" t="s">
        <v>217</v>
      </c>
      <c r="C22" s="64">
        <v>4826.88</v>
      </c>
      <c r="D22" s="64">
        <v>4826.88</v>
      </c>
      <c r="E22" s="64">
        <v>0</v>
      </c>
      <c r="F22" s="64">
        <v>96698.23</v>
      </c>
      <c r="G22" s="64">
        <v>96698.23</v>
      </c>
      <c r="H22" s="64">
        <v>0</v>
      </c>
      <c r="I22" s="70">
        <f t="shared" si="0"/>
        <v>101525.11</v>
      </c>
    </row>
    <row r="23" spans="1:9">
      <c r="A23" s="66" t="s">
        <v>225</v>
      </c>
      <c r="B23" s="67" t="s">
        <v>224</v>
      </c>
      <c r="C23" s="68">
        <v>17587.45</v>
      </c>
      <c r="D23" s="68">
        <v>5.53</v>
      </c>
      <c r="E23" s="68">
        <v>17581.919999999998</v>
      </c>
      <c r="F23" s="68">
        <v>57927.09</v>
      </c>
      <c r="G23" s="68">
        <v>57927.09</v>
      </c>
      <c r="H23" s="68">
        <v>0</v>
      </c>
      <c r="I23" s="70">
        <f t="shared" si="0"/>
        <v>75514.539999999994</v>
      </c>
    </row>
    <row r="24" spans="1:9">
      <c r="A24" s="69" t="s">
        <v>255</v>
      </c>
      <c r="B24" s="58"/>
      <c r="C24" s="64">
        <v>321953.49</v>
      </c>
      <c r="D24" s="64">
        <v>137835.19</v>
      </c>
      <c r="E24" s="64">
        <v>184118.3</v>
      </c>
      <c r="F24" s="64">
        <v>924875.52</v>
      </c>
      <c r="G24" s="64">
        <v>718600.38</v>
      </c>
      <c r="H24" s="64">
        <v>206275.14</v>
      </c>
      <c r="I24" s="70">
        <f t="shared" si="0"/>
        <v>1246829.01</v>
      </c>
    </row>
  </sheetData>
  <mergeCells count="6">
    <mergeCell ref="A2:A3"/>
    <mergeCell ref="B2:B3"/>
    <mergeCell ref="C2:E2"/>
    <mergeCell ref="A24:B24"/>
    <mergeCell ref="A1:J1"/>
    <mergeCell ref="F2:H2"/>
  </mergeCells>
  <pageMargins left="1" right="1" top="1" bottom="1.45" header="1" footer="1"/>
  <pageSetup orientation="landscape" horizontalDpi="300" verticalDpi="300"/>
  <headerFooter alignWithMargins="0">
    <oddFooter>&amp;L&amp;"Arial,Regular"&amp;10 11/6/2020 4:14:21 PM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A13B9-8687-44DB-9AF9-00714151D1C1}">
  <dimension ref="A1:J7"/>
  <sheetViews>
    <sheetView workbookViewId="0">
      <selection sqref="A1:XFD1048576"/>
    </sheetView>
  </sheetViews>
  <sheetFormatPr defaultRowHeight="15"/>
  <cols>
    <col min="1" max="1" width="13.7109375" style="54" customWidth="1"/>
    <col min="2" max="2" width="20.85546875" style="54" customWidth="1"/>
    <col min="3" max="3" width="16.7109375" style="54" customWidth="1"/>
    <col min="4" max="5" width="17.42578125" style="54" customWidth="1"/>
    <col min="6" max="6" width="16.7109375" style="54" customWidth="1"/>
    <col min="7" max="8" width="17.42578125" style="54" customWidth="1"/>
    <col min="9" max="9" width="18.85546875" style="54" customWidth="1"/>
    <col min="10" max="10" width="8.7109375" style="54" customWidth="1"/>
    <col min="11" max="16384" width="9.140625" style="54"/>
  </cols>
  <sheetData>
    <row r="1" spans="1:10" ht="28.7" customHeight="1">
      <c r="A1" s="52" t="s">
        <v>350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>
      <c r="A2" s="55" t="s">
        <v>323</v>
      </c>
      <c r="B2" s="56" t="s">
        <v>322</v>
      </c>
      <c r="C2" s="55" t="s">
        <v>351</v>
      </c>
      <c r="D2" s="57"/>
      <c r="E2" s="58"/>
      <c r="F2" s="55" t="s">
        <v>352</v>
      </c>
      <c r="G2" s="57"/>
      <c r="H2" s="58"/>
    </row>
    <row r="3" spans="1:10">
      <c r="A3" s="59"/>
      <c r="B3" s="59"/>
      <c r="C3" s="60" t="s">
        <v>321</v>
      </c>
      <c r="D3" s="60" t="s">
        <v>320</v>
      </c>
      <c r="E3" s="60" t="s">
        <v>319</v>
      </c>
      <c r="F3" s="60" t="s">
        <v>321</v>
      </c>
      <c r="G3" s="60" t="s">
        <v>320</v>
      </c>
      <c r="H3" s="60" t="s">
        <v>319</v>
      </c>
      <c r="I3" s="60" t="s">
        <v>321</v>
      </c>
    </row>
    <row r="4" spans="1:10" ht="38.25">
      <c r="A4" s="62" t="s">
        <v>331</v>
      </c>
      <c r="B4" s="63" t="s">
        <v>330</v>
      </c>
      <c r="C4" s="64">
        <v>178049</v>
      </c>
      <c r="D4" s="64">
        <v>45395.64</v>
      </c>
      <c r="E4" s="64">
        <v>132653.35999999999</v>
      </c>
      <c r="F4" s="64">
        <v>0</v>
      </c>
      <c r="G4" s="64">
        <v>0</v>
      </c>
      <c r="H4" s="64">
        <v>0</v>
      </c>
      <c r="I4" s="70">
        <f>C4+F4</f>
        <v>178049</v>
      </c>
    </row>
    <row r="5" spans="1:10">
      <c r="A5" s="66" t="s">
        <v>329</v>
      </c>
      <c r="B5" s="67" t="s">
        <v>328</v>
      </c>
      <c r="C5" s="68">
        <v>111475.18</v>
      </c>
      <c r="D5" s="68">
        <v>11735.99</v>
      </c>
      <c r="E5" s="68">
        <v>99739.19</v>
      </c>
      <c r="F5" s="68">
        <v>8303.82</v>
      </c>
      <c r="G5" s="68">
        <v>8303.82</v>
      </c>
      <c r="H5" s="68">
        <v>0</v>
      </c>
      <c r="I5" s="70">
        <f t="shared" ref="I5:I6" si="0">C5+F5</f>
        <v>119779</v>
      </c>
    </row>
    <row r="6" spans="1:10">
      <c r="A6" s="69" t="s">
        <v>255</v>
      </c>
      <c r="B6" s="58"/>
      <c r="C6" s="64">
        <v>289524.18</v>
      </c>
      <c r="D6" s="64">
        <v>57131.63</v>
      </c>
      <c r="E6" s="64">
        <v>232392.55</v>
      </c>
      <c r="F6" s="64">
        <v>8303.82</v>
      </c>
      <c r="G6" s="64">
        <v>8303.82</v>
      </c>
      <c r="H6" s="64">
        <v>0</v>
      </c>
      <c r="I6" s="70">
        <f t="shared" si="0"/>
        <v>297828</v>
      </c>
    </row>
    <row r="7" spans="1:10" ht="42.4" customHeight="1"/>
  </sheetData>
  <mergeCells count="6">
    <mergeCell ref="A2:A3"/>
    <mergeCell ref="B2:B3"/>
    <mergeCell ref="C2:E2"/>
    <mergeCell ref="A6:B6"/>
    <mergeCell ref="A1:J1"/>
    <mergeCell ref="F2:H2"/>
  </mergeCells>
  <pageMargins left="1" right="1" top="1" bottom="1.45" header="1" footer="1"/>
  <pageSetup orientation="landscape" horizontalDpi="300" verticalDpi="300"/>
  <headerFooter alignWithMargins="0">
    <oddFooter>&amp;L&amp;"Arial,Regular"&amp;10 11/6/2020 4:21:09 PM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7ED1B-85E8-4980-825F-C68352586D0A}">
  <dimension ref="A1:J153"/>
  <sheetViews>
    <sheetView workbookViewId="0">
      <selection activeCell="A133" sqref="A1:XFD1048576"/>
    </sheetView>
  </sheetViews>
  <sheetFormatPr defaultRowHeight="15"/>
  <cols>
    <col min="1" max="1" width="13.7109375" style="54" customWidth="1"/>
    <col min="2" max="2" width="20.85546875" style="54" customWidth="1"/>
    <col min="3" max="3" width="16.7109375" style="54" customWidth="1"/>
    <col min="4" max="5" width="17.42578125" style="54" customWidth="1"/>
    <col min="6" max="6" width="16.7109375" style="54" customWidth="1"/>
    <col min="7" max="8" width="17.42578125" style="54" customWidth="1"/>
    <col min="9" max="9" width="19.7109375" style="54" customWidth="1"/>
    <col min="10" max="10" width="8.7109375" style="54" customWidth="1"/>
    <col min="11" max="16384" width="9.140625" style="54"/>
  </cols>
  <sheetData>
    <row r="1" spans="1:10" ht="28.9" customHeight="1">
      <c r="A1" s="52" t="s">
        <v>353</v>
      </c>
      <c r="B1" s="53"/>
      <c r="C1" s="53"/>
      <c r="D1" s="53"/>
      <c r="E1" s="53"/>
      <c r="F1" s="53"/>
      <c r="G1" s="53"/>
      <c r="H1" s="53"/>
      <c r="I1" s="53"/>
      <c r="J1" s="53"/>
    </row>
    <row r="2" spans="1:10">
      <c r="A2" s="55" t="s">
        <v>323</v>
      </c>
      <c r="B2" s="56" t="s">
        <v>322</v>
      </c>
      <c r="C2" s="55" t="s">
        <v>354</v>
      </c>
      <c r="D2" s="57"/>
      <c r="E2" s="58"/>
      <c r="F2" s="55" t="s">
        <v>355</v>
      </c>
      <c r="G2" s="57"/>
      <c r="H2" s="58"/>
    </row>
    <row r="3" spans="1:10">
      <c r="A3" s="59"/>
      <c r="B3" s="59"/>
      <c r="C3" s="60" t="s">
        <v>321</v>
      </c>
      <c r="D3" s="60" t="s">
        <v>320</v>
      </c>
      <c r="E3" s="60" t="s">
        <v>319</v>
      </c>
      <c r="F3" s="60" t="s">
        <v>321</v>
      </c>
      <c r="G3" s="60" t="s">
        <v>320</v>
      </c>
      <c r="H3" s="60" t="s">
        <v>319</v>
      </c>
      <c r="I3" s="61" t="s">
        <v>321</v>
      </c>
    </row>
    <row r="4" spans="1:10" ht="25.5">
      <c r="A4" s="62" t="s">
        <v>318</v>
      </c>
      <c r="B4" s="63" t="s">
        <v>0</v>
      </c>
      <c r="C4" s="64">
        <v>130216.14</v>
      </c>
      <c r="D4" s="64">
        <v>0</v>
      </c>
      <c r="E4" s="64">
        <v>130216.14</v>
      </c>
      <c r="F4" s="64">
        <v>592151.93999999994</v>
      </c>
      <c r="G4" s="64">
        <v>419414.69</v>
      </c>
      <c r="H4" s="64">
        <v>172737.25</v>
      </c>
      <c r="I4" s="65">
        <f>C4+F4</f>
        <v>722368.08</v>
      </c>
    </row>
    <row r="5" spans="1:10">
      <c r="A5" s="66" t="s">
        <v>1</v>
      </c>
      <c r="B5" s="67" t="s">
        <v>317</v>
      </c>
      <c r="C5" s="68">
        <v>1485.63</v>
      </c>
      <c r="D5" s="68">
        <v>1485.63</v>
      </c>
      <c r="E5" s="68">
        <v>0</v>
      </c>
      <c r="F5" s="68">
        <v>14368.52</v>
      </c>
      <c r="G5" s="68">
        <v>14368.52</v>
      </c>
      <c r="H5" s="68">
        <v>0</v>
      </c>
      <c r="I5" s="65">
        <f t="shared" ref="I5:I68" si="0">C5+F5</f>
        <v>15854.150000000001</v>
      </c>
    </row>
    <row r="6" spans="1:10">
      <c r="A6" s="62" t="s">
        <v>2</v>
      </c>
      <c r="B6" s="63" t="s">
        <v>316</v>
      </c>
      <c r="C6" s="64">
        <v>19854.91</v>
      </c>
      <c r="D6" s="64">
        <v>18.3</v>
      </c>
      <c r="E6" s="64">
        <v>19836.61</v>
      </c>
      <c r="F6" s="64">
        <v>24541.599999999999</v>
      </c>
      <c r="G6" s="64">
        <v>24541.599999999999</v>
      </c>
      <c r="H6" s="64">
        <v>0</v>
      </c>
      <c r="I6" s="65">
        <f t="shared" si="0"/>
        <v>44396.509999999995</v>
      </c>
    </row>
    <row r="7" spans="1:10">
      <c r="A7" s="66" t="s">
        <v>229</v>
      </c>
      <c r="B7" s="67" t="s">
        <v>315</v>
      </c>
      <c r="C7" s="68">
        <v>3728.89</v>
      </c>
      <c r="D7" s="68">
        <v>0</v>
      </c>
      <c r="E7" s="68">
        <v>3728.89</v>
      </c>
      <c r="F7" s="68">
        <v>17962.46</v>
      </c>
      <c r="G7" s="68">
        <v>17962.46</v>
      </c>
      <c r="H7" s="68">
        <v>0</v>
      </c>
      <c r="I7" s="65">
        <f t="shared" si="0"/>
        <v>21691.35</v>
      </c>
    </row>
    <row r="8" spans="1:10">
      <c r="A8" s="62" t="s">
        <v>4</v>
      </c>
      <c r="B8" s="63" t="s">
        <v>3</v>
      </c>
      <c r="C8" s="64">
        <v>127157.71</v>
      </c>
      <c r="D8" s="64">
        <v>54272.53</v>
      </c>
      <c r="E8" s="64">
        <v>72885.179999999993</v>
      </c>
      <c r="F8" s="64">
        <v>108009.69</v>
      </c>
      <c r="G8" s="64">
        <v>108009.69</v>
      </c>
      <c r="H8" s="64">
        <v>0</v>
      </c>
      <c r="I8" s="65">
        <f t="shared" si="0"/>
        <v>235167.40000000002</v>
      </c>
    </row>
    <row r="9" spans="1:10">
      <c r="A9" s="66" t="s">
        <v>314</v>
      </c>
      <c r="B9" s="67" t="s">
        <v>313</v>
      </c>
      <c r="C9" s="68">
        <v>5084.49</v>
      </c>
      <c r="D9" s="68">
        <v>5084.49</v>
      </c>
      <c r="E9" s="68">
        <v>0</v>
      </c>
      <c r="F9" s="68">
        <v>40803.53</v>
      </c>
      <c r="G9" s="68">
        <v>40803.53</v>
      </c>
      <c r="H9" s="68">
        <v>0</v>
      </c>
      <c r="I9" s="65">
        <f t="shared" si="0"/>
        <v>45888.02</v>
      </c>
    </row>
    <row r="10" spans="1:10">
      <c r="A10" s="62" t="s">
        <v>5</v>
      </c>
      <c r="B10" s="63" t="s">
        <v>312</v>
      </c>
      <c r="C10" s="64">
        <v>51603.06</v>
      </c>
      <c r="D10" s="64">
        <v>12354.86</v>
      </c>
      <c r="E10" s="64">
        <v>39248.199999999997</v>
      </c>
      <c r="F10" s="64">
        <v>28211.43</v>
      </c>
      <c r="G10" s="64">
        <v>28211.43</v>
      </c>
      <c r="H10" s="64">
        <v>0</v>
      </c>
      <c r="I10" s="65">
        <f t="shared" si="0"/>
        <v>79814.489999999991</v>
      </c>
    </row>
    <row r="11" spans="1:10">
      <c r="A11" s="66" t="s">
        <v>311</v>
      </c>
      <c r="B11" s="67" t="s">
        <v>310</v>
      </c>
      <c r="C11" s="68">
        <v>241235.52</v>
      </c>
      <c r="D11" s="68">
        <v>0</v>
      </c>
      <c r="E11" s="68">
        <v>241235.52</v>
      </c>
      <c r="F11" s="68">
        <v>0</v>
      </c>
      <c r="G11" s="68">
        <v>0</v>
      </c>
      <c r="H11" s="68">
        <v>0</v>
      </c>
      <c r="I11" s="65">
        <f t="shared" si="0"/>
        <v>241235.52</v>
      </c>
    </row>
    <row r="12" spans="1:10">
      <c r="A12" s="62" t="s">
        <v>7</v>
      </c>
      <c r="B12" s="63" t="s">
        <v>6</v>
      </c>
      <c r="C12" s="64">
        <v>301401.3</v>
      </c>
      <c r="D12" s="64">
        <v>100602.85</v>
      </c>
      <c r="E12" s="64">
        <v>200798.45</v>
      </c>
      <c r="F12" s="64">
        <v>0</v>
      </c>
      <c r="G12" s="64">
        <v>0</v>
      </c>
      <c r="H12" s="64">
        <v>0</v>
      </c>
      <c r="I12" s="65">
        <f t="shared" si="0"/>
        <v>301401.3</v>
      </c>
    </row>
    <row r="13" spans="1:10">
      <c r="A13" s="66" t="s">
        <v>8</v>
      </c>
      <c r="B13" s="67" t="s">
        <v>309</v>
      </c>
      <c r="C13" s="68">
        <v>1854.66</v>
      </c>
      <c r="D13" s="68">
        <v>1854.66</v>
      </c>
      <c r="E13" s="68">
        <v>0</v>
      </c>
      <c r="F13" s="68">
        <v>11769.9</v>
      </c>
      <c r="G13" s="68">
        <v>11769.9</v>
      </c>
      <c r="H13" s="68">
        <v>0</v>
      </c>
      <c r="I13" s="65">
        <f t="shared" si="0"/>
        <v>13624.56</v>
      </c>
    </row>
    <row r="14" spans="1:10">
      <c r="A14" s="62" t="s">
        <v>10</v>
      </c>
      <c r="B14" s="63" t="s">
        <v>9</v>
      </c>
      <c r="C14" s="64">
        <v>32625.97</v>
      </c>
      <c r="D14" s="64">
        <v>32625.97</v>
      </c>
      <c r="E14" s="64">
        <v>0</v>
      </c>
      <c r="F14" s="64">
        <v>67949.72</v>
      </c>
      <c r="G14" s="64">
        <v>67949.72</v>
      </c>
      <c r="H14" s="64">
        <v>0</v>
      </c>
      <c r="I14" s="65">
        <f t="shared" si="0"/>
        <v>100575.69</v>
      </c>
    </row>
    <row r="15" spans="1:10">
      <c r="A15" s="66" t="s">
        <v>12</v>
      </c>
      <c r="B15" s="67" t="s">
        <v>11</v>
      </c>
      <c r="C15" s="68">
        <v>44560.18</v>
      </c>
      <c r="D15" s="68">
        <v>39734.17</v>
      </c>
      <c r="E15" s="68">
        <v>4826.01</v>
      </c>
      <c r="F15" s="68">
        <v>30115.06</v>
      </c>
      <c r="G15" s="68">
        <v>30115.06</v>
      </c>
      <c r="H15" s="68">
        <v>0</v>
      </c>
      <c r="I15" s="65">
        <f t="shared" si="0"/>
        <v>74675.240000000005</v>
      </c>
    </row>
    <row r="16" spans="1:10">
      <c r="A16" s="62" t="s">
        <v>14</v>
      </c>
      <c r="B16" s="63" t="s">
        <v>13</v>
      </c>
      <c r="C16" s="64">
        <v>122228.09</v>
      </c>
      <c r="D16" s="64">
        <v>76443.199999999997</v>
      </c>
      <c r="E16" s="64">
        <v>45784.89</v>
      </c>
      <c r="F16" s="64">
        <v>263873.43</v>
      </c>
      <c r="G16" s="64">
        <v>263873.43</v>
      </c>
      <c r="H16" s="64">
        <v>0</v>
      </c>
      <c r="I16" s="65">
        <f t="shared" si="0"/>
        <v>386101.52</v>
      </c>
    </row>
    <row r="17" spans="1:9">
      <c r="A17" s="66" t="s">
        <v>15</v>
      </c>
      <c r="B17" s="67" t="s">
        <v>308</v>
      </c>
      <c r="C17" s="68">
        <v>0</v>
      </c>
      <c r="D17" s="68">
        <v>0</v>
      </c>
      <c r="E17" s="68">
        <v>0</v>
      </c>
      <c r="F17" s="68">
        <v>16695.62</v>
      </c>
      <c r="G17" s="68">
        <v>16695.62</v>
      </c>
      <c r="H17" s="68">
        <v>0</v>
      </c>
      <c r="I17" s="65">
        <f t="shared" si="0"/>
        <v>16695.62</v>
      </c>
    </row>
    <row r="18" spans="1:9">
      <c r="A18" s="62" t="s">
        <v>17</v>
      </c>
      <c r="B18" s="63" t="s">
        <v>16</v>
      </c>
      <c r="C18" s="64">
        <v>131440.81</v>
      </c>
      <c r="D18" s="64">
        <v>42900.57</v>
      </c>
      <c r="E18" s="64">
        <v>88540.24</v>
      </c>
      <c r="F18" s="64">
        <v>175758.96</v>
      </c>
      <c r="G18" s="64">
        <v>175758.96</v>
      </c>
      <c r="H18" s="64">
        <v>0</v>
      </c>
      <c r="I18" s="65">
        <f t="shared" si="0"/>
        <v>307199.77</v>
      </c>
    </row>
    <row r="19" spans="1:9">
      <c r="A19" s="66" t="s">
        <v>18</v>
      </c>
      <c r="B19" s="67" t="s">
        <v>307</v>
      </c>
      <c r="C19" s="68">
        <v>17612.099999999999</v>
      </c>
      <c r="D19" s="68">
        <v>0</v>
      </c>
      <c r="E19" s="68">
        <v>17612.099999999999</v>
      </c>
      <c r="F19" s="68">
        <v>125958.67</v>
      </c>
      <c r="G19" s="68">
        <v>125958.67</v>
      </c>
      <c r="H19" s="68">
        <v>0</v>
      </c>
      <c r="I19" s="65">
        <f t="shared" si="0"/>
        <v>143570.76999999999</v>
      </c>
    </row>
    <row r="20" spans="1:9">
      <c r="A20" s="62" t="s">
        <v>20</v>
      </c>
      <c r="B20" s="63" t="s">
        <v>19</v>
      </c>
      <c r="C20" s="64">
        <v>83450.759999999995</v>
      </c>
      <c r="D20" s="64">
        <v>53845.85</v>
      </c>
      <c r="E20" s="64">
        <v>29604.91</v>
      </c>
      <c r="F20" s="64">
        <v>177603.85</v>
      </c>
      <c r="G20" s="64">
        <v>177603.85</v>
      </c>
      <c r="H20" s="64">
        <v>0</v>
      </c>
      <c r="I20" s="65">
        <f t="shared" si="0"/>
        <v>261054.61</v>
      </c>
    </row>
    <row r="21" spans="1:9">
      <c r="A21" s="66" t="s">
        <v>22</v>
      </c>
      <c r="B21" s="67" t="s">
        <v>21</v>
      </c>
      <c r="C21" s="68">
        <v>19232.3</v>
      </c>
      <c r="D21" s="68">
        <v>5291.96</v>
      </c>
      <c r="E21" s="68">
        <v>13940.34</v>
      </c>
      <c r="F21" s="68">
        <v>58035.77</v>
      </c>
      <c r="G21" s="68">
        <v>58035.77</v>
      </c>
      <c r="H21" s="68">
        <v>0</v>
      </c>
      <c r="I21" s="65">
        <f t="shared" si="0"/>
        <v>77268.069999999992</v>
      </c>
    </row>
    <row r="22" spans="1:9">
      <c r="A22" s="62" t="s">
        <v>24</v>
      </c>
      <c r="B22" s="63" t="s">
        <v>23</v>
      </c>
      <c r="C22" s="64">
        <v>67581.240000000005</v>
      </c>
      <c r="D22" s="64">
        <v>17004.7</v>
      </c>
      <c r="E22" s="64">
        <v>50576.54</v>
      </c>
      <c r="F22" s="64">
        <v>188935.83</v>
      </c>
      <c r="G22" s="64">
        <v>188935.83</v>
      </c>
      <c r="H22" s="64">
        <v>0</v>
      </c>
      <c r="I22" s="65">
        <f t="shared" si="0"/>
        <v>256517.07</v>
      </c>
    </row>
    <row r="23" spans="1:9">
      <c r="A23" s="66" t="s">
        <v>306</v>
      </c>
      <c r="B23" s="67" t="s">
        <v>25</v>
      </c>
      <c r="C23" s="68">
        <v>63428.13</v>
      </c>
      <c r="D23" s="68">
        <v>54343.42</v>
      </c>
      <c r="E23" s="68">
        <v>9084.7099999999991</v>
      </c>
      <c r="F23" s="68">
        <v>99694.1</v>
      </c>
      <c r="G23" s="68">
        <v>99694.1</v>
      </c>
      <c r="H23" s="68">
        <v>0</v>
      </c>
      <c r="I23" s="65">
        <f t="shared" si="0"/>
        <v>163122.23000000001</v>
      </c>
    </row>
    <row r="24" spans="1:9">
      <c r="A24" s="62" t="s">
        <v>305</v>
      </c>
      <c r="B24" s="63" t="s">
        <v>26</v>
      </c>
      <c r="C24" s="64">
        <v>35120.39</v>
      </c>
      <c r="D24" s="64">
        <v>29852.78</v>
      </c>
      <c r="E24" s="64">
        <v>5267.61</v>
      </c>
      <c r="F24" s="64">
        <v>58934.2</v>
      </c>
      <c r="G24" s="64">
        <v>58934.2</v>
      </c>
      <c r="H24" s="64">
        <v>0</v>
      </c>
      <c r="I24" s="65">
        <f t="shared" si="0"/>
        <v>94054.59</v>
      </c>
    </row>
    <row r="25" spans="1:9">
      <c r="A25" s="66" t="s">
        <v>304</v>
      </c>
      <c r="B25" s="67" t="s">
        <v>27</v>
      </c>
      <c r="C25" s="68">
        <v>81131.28</v>
      </c>
      <c r="D25" s="68">
        <v>47260.55</v>
      </c>
      <c r="E25" s="68">
        <v>33870.730000000003</v>
      </c>
      <c r="F25" s="68">
        <v>104253.18</v>
      </c>
      <c r="G25" s="68">
        <v>104253.18</v>
      </c>
      <c r="H25" s="68">
        <v>0</v>
      </c>
      <c r="I25" s="65">
        <f t="shared" si="0"/>
        <v>185384.46</v>
      </c>
    </row>
    <row r="26" spans="1:9">
      <c r="A26" s="62" t="s">
        <v>303</v>
      </c>
      <c r="B26" s="63" t="s">
        <v>28</v>
      </c>
      <c r="C26" s="64">
        <v>21671.11</v>
      </c>
      <c r="D26" s="64">
        <v>12283.15</v>
      </c>
      <c r="E26" s="64">
        <v>9387.9599999999991</v>
      </c>
      <c r="F26" s="64">
        <v>32957.480000000003</v>
      </c>
      <c r="G26" s="64">
        <v>32957.480000000003</v>
      </c>
      <c r="H26" s="64">
        <v>0</v>
      </c>
      <c r="I26" s="65">
        <f t="shared" si="0"/>
        <v>54628.590000000004</v>
      </c>
    </row>
    <row r="27" spans="1:9">
      <c r="A27" s="66" t="s">
        <v>29</v>
      </c>
      <c r="B27" s="67" t="s">
        <v>302</v>
      </c>
      <c r="C27" s="68">
        <v>102995.59</v>
      </c>
      <c r="D27" s="68">
        <v>101008.92</v>
      </c>
      <c r="E27" s="68">
        <v>1986.67</v>
      </c>
      <c r="F27" s="68">
        <v>122467.7</v>
      </c>
      <c r="G27" s="68">
        <v>122467.7</v>
      </c>
      <c r="H27" s="68">
        <v>0</v>
      </c>
      <c r="I27" s="65">
        <f t="shared" si="0"/>
        <v>225463.28999999998</v>
      </c>
    </row>
    <row r="28" spans="1:9">
      <c r="A28" s="62" t="s">
        <v>30</v>
      </c>
      <c r="B28" s="63" t="s">
        <v>301</v>
      </c>
      <c r="C28" s="64">
        <v>12222.08</v>
      </c>
      <c r="D28" s="64">
        <v>1321.23</v>
      </c>
      <c r="E28" s="64">
        <v>10900.85</v>
      </c>
      <c r="F28" s="64">
        <v>14786.36</v>
      </c>
      <c r="G28" s="64">
        <v>14786.36</v>
      </c>
      <c r="H28" s="64">
        <v>0</v>
      </c>
      <c r="I28" s="65">
        <f t="shared" si="0"/>
        <v>27008.440000000002</v>
      </c>
    </row>
    <row r="29" spans="1:9">
      <c r="A29" s="66" t="s">
        <v>32</v>
      </c>
      <c r="B29" s="67" t="s">
        <v>31</v>
      </c>
      <c r="C29" s="68">
        <v>220244.6</v>
      </c>
      <c r="D29" s="68">
        <v>66289.259999999995</v>
      </c>
      <c r="E29" s="68">
        <v>153955.34</v>
      </c>
      <c r="F29" s="68">
        <v>3314.13</v>
      </c>
      <c r="G29" s="68">
        <v>3314.13</v>
      </c>
      <c r="H29" s="68">
        <v>0</v>
      </c>
      <c r="I29" s="65">
        <f t="shared" si="0"/>
        <v>223558.73</v>
      </c>
    </row>
    <row r="30" spans="1:9">
      <c r="A30" s="62" t="s">
        <v>34</v>
      </c>
      <c r="B30" s="63" t="s">
        <v>33</v>
      </c>
      <c r="C30" s="64">
        <v>107451.71</v>
      </c>
      <c r="D30" s="64">
        <v>51301.63</v>
      </c>
      <c r="E30" s="64">
        <v>56150.080000000002</v>
      </c>
      <c r="F30" s="64">
        <v>47602.95</v>
      </c>
      <c r="G30" s="64">
        <v>47602.95</v>
      </c>
      <c r="H30" s="64">
        <v>0</v>
      </c>
      <c r="I30" s="65">
        <f t="shared" si="0"/>
        <v>155054.66</v>
      </c>
    </row>
    <row r="31" spans="1:9">
      <c r="A31" s="66" t="s">
        <v>300</v>
      </c>
      <c r="B31" s="67" t="s">
        <v>299</v>
      </c>
      <c r="C31" s="68">
        <v>36901.160000000003</v>
      </c>
      <c r="D31" s="68">
        <v>36901.160000000003</v>
      </c>
      <c r="E31" s="68">
        <v>0</v>
      </c>
      <c r="F31" s="68">
        <v>161955.21</v>
      </c>
      <c r="G31" s="68">
        <v>161955.21</v>
      </c>
      <c r="H31" s="68">
        <v>0</v>
      </c>
      <c r="I31" s="65">
        <f t="shared" si="0"/>
        <v>198856.37</v>
      </c>
    </row>
    <row r="32" spans="1:9">
      <c r="A32" s="62" t="s">
        <v>36</v>
      </c>
      <c r="B32" s="63" t="s">
        <v>35</v>
      </c>
      <c r="C32" s="64">
        <v>13428.82</v>
      </c>
      <c r="D32" s="64">
        <v>5427.53</v>
      </c>
      <c r="E32" s="64">
        <v>8001.29</v>
      </c>
      <c r="F32" s="64">
        <v>52369.66</v>
      </c>
      <c r="G32" s="64">
        <v>52369.66</v>
      </c>
      <c r="H32" s="64">
        <v>0</v>
      </c>
      <c r="I32" s="65">
        <f t="shared" si="0"/>
        <v>65798.48000000001</v>
      </c>
    </row>
    <row r="33" spans="1:9">
      <c r="A33" s="66" t="s">
        <v>38</v>
      </c>
      <c r="B33" s="67" t="s">
        <v>37</v>
      </c>
      <c r="C33" s="68">
        <v>143211.99</v>
      </c>
      <c r="D33" s="68">
        <v>20062.240000000002</v>
      </c>
      <c r="E33" s="68">
        <v>123149.75</v>
      </c>
      <c r="F33" s="68">
        <v>153992.35999999999</v>
      </c>
      <c r="G33" s="68">
        <v>153992.35999999999</v>
      </c>
      <c r="H33" s="68">
        <v>0</v>
      </c>
      <c r="I33" s="65">
        <f t="shared" si="0"/>
        <v>297204.34999999998</v>
      </c>
    </row>
    <row r="34" spans="1:9">
      <c r="A34" s="62" t="s">
        <v>39</v>
      </c>
      <c r="B34" s="63" t="s">
        <v>252</v>
      </c>
      <c r="C34" s="64">
        <v>0</v>
      </c>
      <c r="D34" s="64">
        <v>0</v>
      </c>
      <c r="E34" s="64">
        <v>0</v>
      </c>
      <c r="F34" s="64">
        <v>3494174.98</v>
      </c>
      <c r="G34" s="64">
        <v>0</v>
      </c>
      <c r="H34" s="64">
        <v>3494174.98</v>
      </c>
      <c r="I34" s="65">
        <f t="shared" si="0"/>
        <v>3494174.98</v>
      </c>
    </row>
    <row r="35" spans="1:9">
      <c r="A35" s="66" t="s">
        <v>40</v>
      </c>
      <c r="B35" s="67" t="s">
        <v>298</v>
      </c>
      <c r="C35" s="68">
        <v>6709.3</v>
      </c>
      <c r="D35" s="68">
        <v>6709.3</v>
      </c>
      <c r="E35" s="68">
        <v>0</v>
      </c>
      <c r="F35" s="68">
        <v>29975.16</v>
      </c>
      <c r="G35" s="68">
        <v>29975.16</v>
      </c>
      <c r="H35" s="68">
        <v>0</v>
      </c>
      <c r="I35" s="65">
        <f t="shared" si="0"/>
        <v>36684.46</v>
      </c>
    </row>
    <row r="36" spans="1:9">
      <c r="A36" s="62" t="s">
        <v>42</v>
      </c>
      <c r="B36" s="63" t="s">
        <v>41</v>
      </c>
      <c r="C36" s="64">
        <v>9109.67</v>
      </c>
      <c r="D36" s="64">
        <v>9109.67</v>
      </c>
      <c r="E36" s="64">
        <v>0</v>
      </c>
      <c r="F36" s="64">
        <v>57530.73</v>
      </c>
      <c r="G36" s="64">
        <v>57530.73</v>
      </c>
      <c r="H36" s="64">
        <v>0</v>
      </c>
      <c r="I36" s="65">
        <f t="shared" si="0"/>
        <v>66640.400000000009</v>
      </c>
    </row>
    <row r="37" spans="1:9">
      <c r="A37" s="66" t="s">
        <v>44</v>
      </c>
      <c r="B37" s="67" t="s">
        <v>43</v>
      </c>
      <c r="C37" s="68">
        <v>90949.67</v>
      </c>
      <c r="D37" s="68">
        <v>12761.28</v>
      </c>
      <c r="E37" s="68">
        <v>78188.39</v>
      </c>
      <c r="F37" s="68">
        <v>28940.84</v>
      </c>
      <c r="G37" s="68">
        <v>28940.84</v>
      </c>
      <c r="H37" s="68">
        <v>0</v>
      </c>
      <c r="I37" s="65">
        <f t="shared" si="0"/>
        <v>119890.51</v>
      </c>
    </row>
    <row r="38" spans="1:9" ht="38.25">
      <c r="A38" s="62" t="s">
        <v>331</v>
      </c>
      <c r="B38" s="63" t="s">
        <v>330</v>
      </c>
      <c r="C38" s="64">
        <v>15373.62</v>
      </c>
      <c r="D38" s="64">
        <v>0</v>
      </c>
      <c r="E38" s="64">
        <v>15373.62</v>
      </c>
      <c r="F38" s="64">
        <v>0</v>
      </c>
      <c r="G38" s="64">
        <v>0</v>
      </c>
      <c r="H38" s="64">
        <v>0</v>
      </c>
      <c r="I38" s="65">
        <f t="shared" si="0"/>
        <v>15373.62</v>
      </c>
    </row>
    <row r="39" spans="1:9">
      <c r="A39" s="66" t="s">
        <v>329</v>
      </c>
      <c r="B39" s="67" t="s">
        <v>328</v>
      </c>
      <c r="C39" s="68">
        <v>10342.26</v>
      </c>
      <c r="D39" s="68">
        <v>0</v>
      </c>
      <c r="E39" s="68">
        <v>10342.26</v>
      </c>
      <c r="F39" s="68">
        <v>0</v>
      </c>
      <c r="G39" s="68">
        <v>0</v>
      </c>
      <c r="H39" s="68">
        <v>0</v>
      </c>
      <c r="I39" s="65">
        <f t="shared" si="0"/>
        <v>10342.26</v>
      </c>
    </row>
    <row r="40" spans="1:9">
      <c r="A40" s="62" t="s">
        <v>46</v>
      </c>
      <c r="B40" s="63" t="s">
        <v>45</v>
      </c>
      <c r="C40" s="64">
        <v>196595.79</v>
      </c>
      <c r="D40" s="64">
        <v>16351.22</v>
      </c>
      <c r="E40" s="64">
        <v>180244.57</v>
      </c>
      <c r="F40" s="64">
        <v>51084.75</v>
      </c>
      <c r="G40" s="64">
        <v>51084.75</v>
      </c>
      <c r="H40" s="64">
        <v>0</v>
      </c>
      <c r="I40" s="65">
        <f t="shared" si="0"/>
        <v>247680.54</v>
      </c>
    </row>
    <row r="41" spans="1:9">
      <c r="A41" s="66" t="s">
        <v>48</v>
      </c>
      <c r="B41" s="67" t="s">
        <v>47</v>
      </c>
      <c r="C41" s="68">
        <v>25643.759999999998</v>
      </c>
      <c r="D41" s="68">
        <v>25643.759999999998</v>
      </c>
      <c r="E41" s="68">
        <v>0</v>
      </c>
      <c r="F41" s="68">
        <v>96293.46</v>
      </c>
      <c r="G41" s="68">
        <v>96293.46</v>
      </c>
      <c r="H41" s="68">
        <v>0</v>
      </c>
      <c r="I41" s="65">
        <f t="shared" si="0"/>
        <v>121937.22</v>
      </c>
    </row>
    <row r="42" spans="1:9">
      <c r="A42" s="62" t="s">
        <v>49</v>
      </c>
      <c r="B42" s="63" t="s">
        <v>297</v>
      </c>
      <c r="C42" s="64">
        <v>42197.31</v>
      </c>
      <c r="D42" s="64">
        <v>11950.52</v>
      </c>
      <c r="E42" s="64">
        <v>30246.79</v>
      </c>
      <c r="F42" s="64">
        <v>84688.09</v>
      </c>
      <c r="G42" s="64">
        <v>84688.09</v>
      </c>
      <c r="H42" s="64">
        <v>0</v>
      </c>
      <c r="I42" s="65">
        <f t="shared" si="0"/>
        <v>126885.4</v>
      </c>
    </row>
    <row r="43" spans="1:9">
      <c r="A43" s="66" t="s">
        <v>50</v>
      </c>
      <c r="B43" s="67" t="s">
        <v>296</v>
      </c>
      <c r="C43" s="68">
        <v>62373.25</v>
      </c>
      <c r="D43" s="68">
        <v>14108.4</v>
      </c>
      <c r="E43" s="68">
        <v>48264.85</v>
      </c>
      <c r="F43" s="68">
        <v>24535.67</v>
      </c>
      <c r="G43" s="68">
        <v>24535.67</v>
      </c>
      <c r="H43" s="68">
        <v>0</v>
      </c>
      <c r="I43" s="65">
        <f t="shared" si="0"/>
        <v>86908.92</v>
      </c>
    </row>
    <row r="44" spans="1:9">
      <c r="A44" s="62" t="s">
        <v>51</v>
      </c>
      <c r="B44" s="63" t="s">
        <v>295</v>
      </c>
      <c r="C44" s="64">
        <v>7234.8</v>
      </c>
      <c r="D44" s="64">
        <v>4094.18</v>
      </c>
      <c r="E44" s="64">
        <v>3140.62</v>
      </c>
      <c r="F44" s="64">
        <v>9718.01</v>
      </c>
      <c r="G44" s="64">
        <v>9718.01</v>
      </c>
      <c r="H44" s="64">
        <v>0</v>
      </c>
      <c r="I44" s="65">
        <f t="shared" si="0"/>
        <v>16952.810000000001</v>
      </c>
    </row>
    <row r="45" spans="1:9" ht="25.5">
      <c r="A45" s="66" t="s">
        <v>53</v>
      </c>
      <c r="B45" s="67" t="s">
        <v>294</v>
      </c>
      <c r="C45" s="68">
        <v>47423.42</v>
      </c>
      <c r="D45" s="68">
        <v>25453.83</v>
      </c>
      <c r="E45" s="68">
        <v>21969.59</v>
      </c>
      <c r="F45" s="68">
        <v>132410.4</v>
      </c>
      <c r="G45" s="68">
        <v>132410.4</v>
      </c>
      <c r="H45" s="68">
        <v>0</v>
      </c>
      <c r="I45" s="65">
        <f t="shared" si="0"/>
        <v>179833.82</v>
      </c>
    </row>
    <row r="46" spans="1:9">
      <c r="A46" s="62" t="s">
        <v>54</v>
      </c>
      <c r="B46" s="63" t="s">
        <v>293</v>
      </c>
      <c r="C46" s="64">
        <v>5334.51</v>
      </c>
      <c r="D46" s="64">
        <v>5334.51</v>
      </c>
      <c r="E46" s="64">
        <v>0</v>
      </c>
      <c r="F46" s="64">
        <v>41126.36</v>
      </c>
      <c r="G46" s="64">
        <v>41126.36</v>
      </c>
      <c r="H46" s="64">
        <v>0</v>
      </c>
      <c r="I46" s="65">
        <f t="shared" si="0"/>
        <v>46460.87</v>
      </c>
    </row>
    <row r="47" spans="1:9">
      <c r="A47" s="66" t="s">
        <v>56</v>
      </c>
      <c r="B47" s="67" t="s">
        <v>55</v>
      </c>
      <c r="C47" s="68">
        <v>105155.34</v>
      </c>
      <c r="D47" s="68">
        <v>0</v>
      </c>
      <c r="E47" s="68">
        <v>105155.34</v>
      </c>
      <c r="F47" s="68">
        <v>1907.88</v>
      </c>
      <c r="G47" s="68">
        <v>1907.88</v>
      </c>
      <c r="H47" s="68">
        <v>0</v>
      </c>
      <c r="I47" s="65">
        <f t="shared" si="0"/>
        <v>107063.22</v>
      </c>
    </row>
    <row r="48" spans="1:9">
      <c r="A48" s="62" t="s">
        <v>58</v>
      </c>
      <c r="B48" s="63" t="s">
        <v>57</v>
      </c>
      <c r="C48" s="64">
        <v>168241.73</v>
      </c>
      <c r="D48" s="64">
        <v>42073.01</v>
      </c>
      <c r="E48" s="64">
        <v>126168.72</v>
      </c>
      <c r="F48" s="64">
        <v>21280.5</v>
      </c>
      <c r="G48" s="64">
        <v>21280.5</v>
      </c>
      <c r="H48" s="64">
        <v>0</v>
      </c>
      <c r="I48" s="65">
        <f t="shared" si="0"/>
        <v>189522.23</v>
      </c>
    </row>
    <row r="49" spans="1:9">
      <c r="A49" s="66" t="s">
        <v>60</v>
      </c>
      <c r="B49" s="67" t="s">
        <v>59</v>
      </c>
      <c r="C49" s="68">
        <v>0</v>
      </c>
      <c r="D49" s="68">
        <v>0</v>
      </c>
      <c r="E49" s="68">
        <v>0</v>
      </c>
      <c r="F49" s="68">
        <v>88593.33</v>
      </c>
      <c r="G49" s="68">
        <v>88593.33</v>
      </c>
      <c r="H49" s="68">
        <v>0</v>
      </c>
      <c r="I49" s="65">
        <f t="shared" si="0"/>
        <v>88593.33</v>
      </c>
    </row>
    <row r="50" spans="1:9">
      <c r="A50" s="62" t="s">
        <v>292</v>
      </c>
      <c r="B50" s="63" t="s">
        <v>291</v>
      </c>
      <c r="C50" s="64">
        <v>56789.37</v>
      </c>
      <c r="D50" s="64">
        <v>19843.3</v>
      </c>
      <c r="E50" s="64">
        <v>36946.07</v>
      </c>
      <c r="F50" s="64">
        <v>42097.06</v>
      </c>
      <c r="G50" s="64">
        <v>42097.06</v>
      </c>
      <c r="H50" s="64">
        <v>0</v>
      </c>
      <c r="I50" s="65">
        <f t="shared" si="0"/>
        <v>98886.43</v>
      </c>
    </row>
    <row r="51" spans="1:9">
      <c r="A51" s="66" t="s">
        <v>61</v>
      </c>
      <c r="B51" s="67" t="s">
        <v>290</v>
      </c>
      <c r="C51" s="68">
        <v>30033.9</v>
      </c>
      <c r="D51" s="68">
        <v>16258.64</v>
      </c>
      <c r="E51" s="68">
        <v>13775.26</v>
      </c>
      <c r="F51" s="68">
        <v>61282.68</v>
      </c>
      <c r="G51" s="68">
        <v>61282.68</v>
      </c>
      <c r="H51" s="68">
        <v>0</v>
      </c>
      <c r="I51" s="65">
        <f t="shared" si="0"/>
        <v>91316.58</v>
      </c>
    </row>
    <row r="52" spans="1:9">
      <c r="A52" s="62" t="s">
        <v>63</v>
      </c>
      <c r="B52" s="63" t="s">
        <v>62</v>
      </c>
      <c r="C52" s="64">
        <v>140891.32</v>
      </c>
      <c r="D52" s="64">
        <v>0</v>
      </c>
      <c r="E52" s="64">
        <v>140891.32</v>
      </c>
      <c r="F52" s="64">
        <v>0</v>
      </c>
      <c r="G52" s="64">
        <v>0</v>
      </c>
      <c r="H52" s="64">
        <v>0</v>
      </c>
      <c r="I52" s="65">
        <f t="shared" si="0"/>
        <v>140891.32</v>
      </c>
    </row>
    <row r="53" spans="1:9">
      <c r="A53" s="66" t="s">
        <v>65</v>
      </c>
      <c r="B53" s="67" t="s">
        <v>64</v>
      </c>
      <c r="C53" s="68">
        <v>15252.2</v>
      </c>
      <c r="D53" s="68">
        <v>15252.2</v>
      </c>
      <c r="E53" s="68">
        <v>0</v>
      </c>
      <c r="F53" s="68">
        <v>116130.38</v>
      </c>
      <c r="G53" s="68">
        <v>116130.38</v>
      </c>
      <c r="H53" s="68">
        <v>0</v>
      </c>
      <c r="I53" s="65">
        <f t="shared" si="0"/>
        <v>131382.58000000002</v>
      </c>
    </row>
    <row r="54" spans="1:9">
      <c r="A54" s="62" t="s">
        <v>67</v>
      </c>
      <c r="B54" s="63" t="s">
        <v>66</v>
      </c>
      <c r="C54" s="64">
        <v>139496.32999999999</v>
      </c>
      <c r="D54" s="64">
        <v>21894.39</v>
      </c>
      <c r="E54" s="64">
        <v>117601.94</v>
      </c>
      <c r="F54" s="64">
        <v>138540.69</v>
      </c>
      <c r="G54" s="64">
        <v>138540.69</v>
      </c>
      <c r="H54" s="64">
        <v>0</v>
      </c>
      <c r="I54" s="65">
        <f t="shared" si="0"/>
        <v>278037.02</v>
      </c>
    </row>
    <row r="55" spans="1:9">
      <c r="A55" s="66" t="s">
        <v>68</v>
      </c>
      <c r="B55" s="67" t="s">
        <v>289</v>
      </c>
      <c r="C55" s="68">
        <v>14303.54</v>
      </c>
      <c r="D55" s="68">
        <v>14303.54</v>
      </c>
      <c r="E55" s="68">
        <v>0</v>
      </c>
      <c r="F55" s="68">
        <v>65850.720000000001</v>
      </c>
      <c r="G55" s="68">
        <v>65850.720000000001</v>
      </c>
      <c r="H55" s="68">
        <v>0</v>
      </c>
      <c r="I55" s="65">
        <f t="shared" si="0"/>
        <v>80154.260000000009</v>
      </c>
    </row>
    <row r="56" spans="1:9">
      <c r="A56" s="62" t="s">
        <v>70</v>
      </c>
      <c r="B56" s="63" t="s">
        <v>69</v>
      </c>
      <c r="C56" s="64">
        <v>33490.589999999997</v>
      </c>
      <c r="D56" s="64">
        <v>17190.86</v>
      </c>
      <c r="E56" s="64">
        <v>16299.73</v>
      </c>
      <c r="F56" s="64">
        <v>63906.55</v>
      </c>
      <c r="G56" s="64">
        <v>63906.55</v>
      </c>
      <c r="H56" s="64">
        <v>0</v>
      </c>
      <c r="I56" s="65">
        <f t="shared" si="0"/>
        <v>97397.14</v>
      </c>
    </row>
    <row r="57" spans="1:9">
      <c r="A57" s="66" t="s">
        <v>72</v>
      </c>
      <c r="B57" s="67" t="s">
        <v>71</v>
      </c>
      <c r="C57" s="68">
        <v>96280.01</v>
      </c>
      <c r="D57" s="68">
        <v>83060.89</v>
      </c>
      <c r="E57" s="68">
        <v>13219.12</v>
      </c>
      <c r="F57" s="68">
        <v>291753.90000000002</v>
      </c>
      <c r="G57" s="68">
        <v>291753.90000000002</v>
      </c>
      <c r="H57" s="68">
        <v>0</v>
      </c>
      <c r="I57" s="65">
        <f t="shared" si="0"/>
        <v>388033.91000000003</v>
      </c>
    </row>
    <row r="58" spans="1:9">
      <c r="A58" s="62" t="s">
        <v>74</v>
      </c>
      <c r="B58" s="63" t="s">
        <v>73</v>
      </c>
      <c r="C58" s="64">
        <v>703645.03</v>
      </c>
      <c r="D58" s="64">
        <v>111590.88</v>
      </c>
      <c r="E58" s="64">
        <v>592054.15</v>
      </c>
      <c r="F58" s="64">
        <v>889720.31999999995</v>
      </c>
      <c r="G58" s="64">
        <v>889720.31999999995</v>
      </c>
      <c r="H58" s="64">
        <v>0</v>
      </c>
      <c r="I58" s="65">
        <f t="shared" si="0"/>
        <v>1593365.35</v>
      </c>
    </row>
    <row r="59" spans="1:9">
      <c r="A59" s="66" t="s">
        <v>76</v>
      </c>
      <c r="B59" s="67" t="s">
        <v>75</v>
      </c>
      <c r="C59" s="68">
        <v>28398.67</v>
      </c>
      <c r="D59" s="68">
        <v>5513.21</v>
      </c>
      <c r="E59" s="68">
        <v>22885.46</v>
      </c>
      <c r="F59" s="68">
        <v>26295.14</v>
      </c>
      <c r="G59" s="68">
        <v>26295.14</v>
      </c>
      <c r="H59" s="68">
        <v>0</v>
      </c>
      <c r="I59" s="65">
        <f t="shared" si="0"/>
        <v>54693.81</v>
      </c>
    </row>
    <row r="60" spans="1:9" ht="25.5">
      <c r="A60" s="62" t="s">
        <v>78</v>
      </c>
      <c r="B60" s="63" t="s">
        <v>288</v>
      </c>
      <c r="C60" s="64">
        <v>142943.46</v>
      </c>
      <c r="D60" s="64">
        <v>34535.599999999999</v>
      </c>
      <c r="E60" s="64">
        <v>108407.86</v>
      </c>
      <c r="F60" s="64">
        <v>22723.03</v>
      </c>
      <c r="G60" s="64">
        <v>22723.03</v>
      </c>
      <c r="H60" s="64">
        <v>0</v>
      </c>
      <c r="I60" s="65">
        <f t="shared" si="0"/>
        <v>165666.49</v>
      </c>
    </row>
    <row r="61" spans="1:9">
      <c r="A61" s="66" t="s">
        <v>80</v>
      </c>
      <c r="B61" s="67" t="s">
        <v>79</v>
      </c>
      <c r="C61" s="68">
        <v>32214.1</v>
      </c>
      <c r="D61" s="68">
        <v>30119.4</v>
      </c>
      <c r="E61" s="68">
        <v>2094.6999999999998</v>
      </c>
      <c r="F61" s="68">
        <v>131280.76</v>
      </c>
      <c r="G61" s="68">
        <v>131280.76</v>
      </c>
      <c r="H61" s="68">
        <v>0</v>
      </c>
      <c r="I61" s="65">
        <f t="shared" si="0"/>
        <v>163494.86000000002</v>
      </c>
    </row>
    <row r="62" spans="1:9">
      <c r="A62" s="62" t="s">
        <v>82</v>
      </c>
      <c r="B62" s="63" t="s">
        <v>81</v>
      </c>
      <c r="C62" s="64">
        <v>282363.55</v>
      </c>
      <c r="D62" s="64">
        <v>0</v>
      </c>
      <c r="E62" s="64">
        <v>282363.55</v>
      </c>
      <c r="F62" s="64">
        <v>0</v>
      </c>
      <c r="G62" s="64">
        <v>0</v>
      </c>
      <c r="H62" s="64">
        <v>0</v>
      </c>
      <c r="I62" s="65">
        <f t="shared" si="0"/>
        <v>282363.55</v>
      </c>
    </row>
    <row r="63" spans="1:9">
      <c r="A63" s="66" t="s">
        <v>84</v>
      </c>
      <c r="B63" s="67" t="s">
        <v>83</v>
      </c>
      <c r="C63" s="68">
        <v>32927.25</v>
      </c>
      <c r="D63" s="68">
        <v>32166.52</v>
      </c>
      <c r="E63" s="68">
        <v>760.73</v>
      </c>
      <c r="F63" s="68">
        <v>99912.71</v>
      </c>
      <c r="G63" s="68">
        <v>99912.71</v>
      </c>
      <c r="H63" s="68">
        <v>0</v>
      </c>
      <c r="I63" s="65">
        <f t="shared" si="0"/>
        <v>132839.96000000002</v>
      </c>
    </row>
    <row r="64" spans="1:9">
      <c r="A64" s="62" t="s">
        <v>86</v>
      </c>
      <c r="B64" s="63" t="s">
        <v>85</v>
      </c>
      <c r="C64" s="64">
        <v>49429.83</v>
      </c>
      <c r="D64" s="64">
        <v>23018.38</v>
      </c>
      <c r="E64" s="64">
        <v>26411.45</v>
      </c>
      <c r="F64" s="64">
        <v>74921.850000000006</v>
      </c>
      <c r="G64" s="64">
        <v>74921.850000000006</v>
      </c>
      <c r="H64" s="64">
        <v>0</v>
      </c>
      <c r="I64" s="65">
        <f t="shared" si="0"/>
        <v>124351.68000000001</v>
      </c>
    </row>
    <row r="65" spans="1:9">
      <c r="A65" s="66" t="s">
        <v>88</v>
      </c>
      <c r="B65" s="67" t="s">
        <v>87</v>
      </c>
      <c r="C65" s="68">
        <v>117304</v>
      </c>
      <c r="D65" s="68">
        <v>15327.28</v>
      </c>
      <c r="E65" s="68">
        <v>101976.72</v>
      </c>
      <c r="F65" s="68">
        <v>28863.88</v>
      </c>
      <c r="G65" s="68">
        <v>28863.88</v>
      </c>
      <c r="H65" s="68">
        <v>0</v>
      </c>
      <c r="I65" s="65">
        <f t="shared" si="0"/>
        <v>146167.88</v>
      </c>
    </row>
    <row r="66" spans="1:9">
      <c r="A66" s="62" t="s">
        <v>90</v>
      </c>
      <c r="B66" s="63" t="s">
        <v>89</v>
      </c>
      <c r="C66" s="64">
        <v>86471.14</v>
      </c>
      <c r="D66" s="64">
        <v>34813</v>
      </c>
      <c r="E66" s="64">
        <v>51658.14</v>
      </c>
      <c r="F66" s="64">
        <v>51437.66</v>
      </c>
      <c r="G66" s="64">
        <v>51437.66</v>
      </c>
      <c r="H66" s="64">
        <v>0</v>
      </c>
      <c r="I66" s="65">
        <f t="shared" si="0"/>
        <v>137908.79999999999</v>
      </c>
    </row>
    <row r="67" spans="1:9">
      <c r="A67" s="66" t="s">
        <v>92</v>
      </c>
      <c r="B67" s="67" t="s">
        <v>287</v>
      </c>
      <c r="C67" s="68">
        <v>4668</v>
      </c>
      <c r="D67" s="68">
        <v>4668</v>
      </c>
      <c r="E67" s="68">
        <v>0</v>
      </c>
      <c r="F67" s="68">
        <v>24736.16</v>
      </c>
      <c r="G67" s="68">
        <v>24736.16</v>
      </c>
      <c r="H67" s="68">
        <v>0</v>
      </c>
      <c r="I67" s="65">
        <f t="shared" si="0"/>
        <v>29404.16</v>
      </c>
    </row>
    <row r="68" spans="1:9">
      <c r="A68" s="62" t="s">
        <v>94</v>
      </c>
      <c r="B68" s="63" t="s">
        <v>93</v>
      </c>
      <c r="C68" s="64">
        <v>42483.11</v>
      </c>
      <c r="D68" s="64">
        <v>8363.77</v>
      </c>
      <c r="E68" s="64">
        <v>34119.339999999997</v>
      </c>
      <c r="F68" s="64">
        <v>7305.41</v>
      </c>
      <c r="G68" s="64">
        <v>7305.41</v>
      </c>
      <c r="H68" s="64">
        <v>0</v>
      </c>
      <c r="I68" s="65">
        <f t="shared" si="0"/>
        <v>49788.520000000004</v>
      </c>
    </row>
    <row r="69" spans="1:9">
      <c r="A69" s="66" t="s">
        <v>96</v>
      </c>
      <c r="B69" s="67" t="s">
        <v>286</v>
      </c>
      <c r="C69" s="68">
        <v>16528.349999999999</v>
      </c>
      <c r="D69" s="68">
        <v>10568</v>
      </c>
      <c r="E69" s="68">
        <v>5960.35</v>
      </c>
      <c r="F69" s="68">
        <v>48552.82</v>
      </c>
      <c r="G69" s="68">
        <v>48543.03</v>
      </c>
      <c r="H69" s="68">
        <v>9.7899999999999991</v>
      </c>
      <c r="I69" s="65">
        <f t="shared" ref="I69:I132" si="1">C69+F69</f>
        <v>65081.17</v>
      </c>
    </row>
    <row r="70" spans="1:9">
      <c r="A70" s="62" t="s">
        <v>98</v>
      </c>
      <c r="B70" s="63" t="s">
        <v>97</v>
      </c>
      <c r="C70" s="64">
        <v>29288.41</v>
      </c>
      <c r="D70" s="64">
        <v>28115.94</v>
      </c>
      <c r="E70" s="64">
        <v>1172.47</v>
      </c>
      <c r="F70" s="64">
        <v>64688.12</v>
      </c>
      <c r="G70" s="64">
        <v>64688.12</v>
      </c>
      <c r="H70" s="64">
        <v>0</v>
      </c>
      <c r="I70" s="65">
        <f t="shared" si="1"/>
        <v>93976.53</v>
      </c>
    </row>
    <row r="71" spans="1:9" ht="25.5">
      <c r="A71" s="66" t="s">
        <v>100</v>
      </c>
      <c r="B71" s="67" t="s">
        <v>285</v>
      </c>
      <c r="C71" s="68">
        <v>0</v>
      </c>
      <c r="D71" s="68">
        <v>0</v>
      </c>
      <c r="E71" s="68">
        <v>0</v>
      </c>
      <c r="F71" s="68">
        <v>52801.919999999998</v>
      </c>
      <c r="G71" s="68">
        <v>52801.919999999998</v>
      </c>
      <c r="H71" s="68">
        <v>0</v>
      </c>
      <c r="I71" s="65">
        <f t="shared" si="1"/>
        <v>52801.919999999998</v>
      </c>
    </row>
    <row r="72" spans="1:9">
      <c r="A72" s="62" t="s">
        <v>102</v>
      </c>
      <c r="B72" s="63" t="s">
        <v>101</v>
      </c>
      <c r="C72" s="64">
        <v>32560.41</v>
      </c>
      <c r="D72" s="64">
        <v>22212.81</v>
      </c>
      <c r="E72" s="64">
        <v>10347.6</v>
      </c>
      <c r="F72" s="64">
        <v>33375.08</v>
      </c>
      <c r="G72" s="64">
        <v>33375.08</v>
      </c>
      <c r="H72" s="64">
        <v>0</v>
      </c>
      <c r="I72" s="65">
        <f t="shared" si="1"/>
        <v>65935.490000000005</v>
      </c>
    </row>
    <row r="73" spans="1:9">
      <c r="A73" s="66" t="s">
        <v>104</v>
      </c>
      <c r="B73" s="67" t="s">
        <v>103</v>
      </c>
      <c r="C73" s="68">
        <v>21503.79</v>
      </c>
      <c r="D73" s="68">
        <v>21503.79</v>
      </c>
      <c r="E73" s="68">
        <v>0</v>
      </c>
      <c r="F73" s="68">
        <v>238458.29</v>
      </c>
      <c r="G73" s="68">
        <v>238458.29</v>
      </c>
      <c r="H73" s="68">
        <v>0</v>
      </c>
      <c r="I73" s="65">
        <f t="shared" si="1"/>
        <v>259962.08000000002</v>
      </c>
    </row>
    <row r="74" spans="1:9">
      <c r="A74" s="62" t="s">
        <v>106</v>
      </c>
      <c r="B74" s="63" t="s">
        <v>105</v>
      </c>
      <c r="C74" s="64">
        <v>50341.01</v>
      </c>
      <c r="D74" s="64">
        <v>50341.01</v>
      </c>
      <c r="E74" s="64">
        <v>0</v>
      </c>
      <c r="F74" s="64">
        <v>214008.84</v>
      </c>
      <c r="G74" s="64">
        <v>214008.84</v>
      </c>
      <c r="H74" s="64">
        <v>0</v>
      </c>
      <c r="I74" s="65">
        <f t="shared" si="1"/>
        <v>264349.84999999998</v>
      </c>
    </row>
    <row r="75" spans="1:9">
      <c r="A75" s="66" t="s">
        <v>108</v>
      </c>
      <c r="B75" s="67" t="s">
        <v>107</v>
      </c>
      <c r="C75" s="68">
        <v>23144.080000000002</v>
      </c>
      <c r="D75" s="68">
        <v>23144.080000000002</v>
      </c>
      <c r="E75" s="68">
        <v>0</v>
      </c>
      <c r="F75" s="68">
        <v>78848.86</v>
      </c>
      <c r="G75" s="68">
        <v>78848.86</v>
      </c>
      <c r="H75" s="68">
        <v>0</v>
      </c>
      <c r="I75" s="65">
        <f t="shared" si="1"/>
        <v>101992.94</v>
      </c>
    </row>
    <row r="76" spans="1:9">
      <c r="A76" s="62" t="s">
        <v>109</v>
      </c>
      <c r="B76" s="63" t="s">
        <v>284</v>
      </c>
      <c r="C76" s="64">
        <v>99903.53</v>
      </c>
      <c r="D76" s="64">
        <v>55494.69</v>
      </c>
      <c r="E76" s="64">
        <v>44408.84</v>
      </c>
      <c r="F76" s="64">
        <v>228331.34</v>
      </c>
      <c r="G76" s="64">
        <v>228331.34</v>
      </c>
      <c r="H76" s="64">
        <v>0</v>
      </c>
      <c r="I76" s="65">
        <f t="shared" si="1"/>
        <v>328234.87</v>
      </c>
    </row>
    <row r="77" spans="1:9">
      <c r="A77" s="66" t="s">
        <v>111</v>
      </c>
      <c r="B77" s="67" t="s">
        <v>110</v>
      </c>
      <c r="C77" s="68">
        <v>755310.24</v>
      </c>
      <c r="D77" s="68">
        <v>181171.26</v>
      </c>
      <c r="E77" s="68">
        <v>574138.98</v>
      </c>
      <c r="F77" s="68">
        <v>1286059.26</v>
      </c>
      <c r="G77" s="68">
        <v>1286059.26</v>
      </c>
      <c r="H77" s="68">
        <v>0</v>
      </c>
      <c r="I77" s="65">
        <f t="shared" si="1"/>
        <v>2041369.5</v>
      </c>
    </row>
    <row r="78" spans="1:9">
      <c r="A78" s="62" t="s">
        <v>113</v>
      </c>
      <c r="B78" s="63" t="s">
        <v>112</v>
      </c>
      <c r="C78" s="64">
        <v>15990.28</v>
      </c>
      <c r="D78" s="64">
        <v>6587.35</v>
      </c>
      <c r="E78" s="64">
        <v>9402.93</v>
      </c>
      <c r="F78" s="64">
        <v>31595.63</v>
      </c>
      <c r="G78" s="64">
        <v>31595.63</v>
      </c>
      <c r="H78" s="64">
        <v>0</v>
      </c>
      <c r="I78" s="65">
        <f t="shared" si="1"/>
        <v>47585.91</v>
      </c>
    </row>
    <row r="79" spans="1:9">
      <c r="A79" s="66" t="s">
        <v>283</v>
      </c>
      <c r="B79" s="67" t="s">
        <v>282</v>
      </c>
      <c r="C79" s="68">
        <v>7794.34</v>
      </c>
      <c r="D79" s="68">
        <v>0</v>
      </c>
      <c r="E79" s="68">
        <v>7794.34</v>
      </c>
      <c r="F79" s="68">
        <v>32556.76</v>
      </c>
      <c r="G79" s="68">
        <v>32556.76</v>
      </c>
      <c r="H79" s="68">
        <v>0</v>
      </c>
      <c r="I79" s="65">
        <f t="shared" si="1"/>
        <v>40351.1</v>
      </c>
    </row>
    <row r="80" spans="1:9">
      <c r="A80" s="62" t="s">
        <v>115</v>
      </c>
      <c r="B80" s="63" t="s">
        <v>114</v>
      </c>
      <c r="C80" s="64">
        <v>8755.59</v>
      </c>
      <c r="D80" s="64">
        <v>8755.59</v>
      </c>
      <c r="E80" s="64">
        <v>0</v>
      </c>
      <c r="F80" s="64">
        <v>162298.32999999999</v>
      </c>
      <c r="G80" s="64">
        <v>162298.32999999999</v>
      </c>
      <c r="H80" s="64">
        <v>0</v>
      </c>
      <c r="I80" s="65">
        <f t="shared" si="1"/>
        <v>171053.91999999998</v>
      </c>
    </row>
    <row r="81" spans="1:9">
      <c r="A81" s="66" t="s">
        <v>117</v>
      </c>
      <c r="B81" s="67" t="s">
        <v>116</v>
      </c>
      <c r="C81" s="68">
        <v>95625.08</v>
      </c>
      <c r="D81" s="68">
        <v>8809.7099999999991</v>
      </c>
      <c r="E81" s="68">
        <v>86815.37</v>
      </c>
      <c r="F81" s="68">
        <v>165617.54999999999</v>
      </c>
      <c r="G81" s="68">
        <v>165617.54999999999</v>
      </c>
      <c r="H81" s="68">
        <v>0</v>
      </c>
      <c r="I81" s="65">
        <f t="shared" si="1"/>
        <v>261242.63</v>
      </c>
    </row>
    <row r="82" spans="1:9">
      <c r="A82" s="62" t="s">
        <v>118</v>
      </c>
      <c r="B82" s="63" t="s">
        <v>281</v>
      </c>
      <c r="C82" s="64">
        <v>70914.11</v>
      </c>
      <c r="D82" s="64">
        <v>32752.87</v>
      </c>
      <c r="E82" s="64">
        <v>38161.24</v>
      </c>
      <c r="F82" s="64">
        <v>51516.17</v>
      </c>
      <c r="G82" s="64">
        <v>51516.17</v>
      </c>
      <c r="H82" s="64">
        <v>0</v>
      </c>
      <c r="I82" s="65">
        <f t="shared" si="1"/>
        <v>122430.28</v>
      </c>
    </row>
    <row r="83" spans="1:9">
      <c r="A83" s="66" t="s">
        <v>120</v>
      </c>
      <c r="B83" s="67" t="s">
        <v>119</v>
      </c>
      <c r="C83" s="68">
        <v>35422.18</v>
      </c>
      <c r="D83" s="68">
        <v>6602.72</v>
      </c>
      <c r="E83" s="68">
        <v>28819.46</v>
      </c>
      <c r="F83" s="68">
        <v>22933.61</v>
      </c>
      <c r="G83" s="68">
        <v>22933.61</v>
      </c>
      <c r="H83" s="68">
        <v>0</v>
      </c>
      <c r="I83" s="65">
        <f t="shared" si="1"/>
        <v>58355.79</v>
      </c>
    </row>
    <row r="84" spans="1:9">
      <c r="A84" s="62" t="s">
        <v>122</v>
      </c>
      <c r="B84" s="63" t="s">
        <v>121</v>
      </c>
      <c r="C84" s="64">
        <v>20593.03</v>
      </c>
      <c r="D84" s="64">
        <v>12757.47</v>
      </c>
      <c r="E84" s="64">
        <v>7835.56</v>
      </c>
      <c r="F84" s="64">
        <v>48962.69</v>
      </c>
      <c r="G84" s="64">
        <v>48962.69</v>
      </c>
      <c r="H84" s="64">
        <v>0</v>
      </c>
      <c r="I84" s="65">
        <f t="shared" si="1"/>
        <v>69555.72</v>
      </c>
    </row>
    <row r="85" spans="1:9">
      <c r="A85" s="66" t="s">
        <v>123</v>
      </c>
      <c r="B85" s="67" t="s">
        <v>280</v>
      </c>
      <c r="C85" s="68">
        <v>1362.03</v>
      </c>
      <c r="D85" s="68">
        <v>1362.03</v>
      </c>
      <c r="E85" s="68">
        <v>0</v>
      </c>
      <c r="F85" s="68">
        <v>31217.24</v>
      </c>
      <c r="G85" s="68">
        <v>31217.24</v>
      </c>
      <c r="H85" s="68">
        <v>0</v>
      </c>
      <c r="I85" s="65">
        <f t="shared" si="1"/>
        <v>32579.27</v>
      </c>
    </row>
    <row r="86" spans="1:9">
      <c r="A86" s="62" t="s">
        <v>125</v>
      </c>
      <c r="B86" s="63" t="s">
        <v>124</v>
      </c>
      <c r="C86" s="64">
        <v>54509.7</v>
      </c>
      <c r="D86" s="64">
        <v>22954.35</v>
      </c>
      <c r="E86" s="64">
        <v>31555.35</v>
      </c>
      <c r="F86" s="64">
        <v>67877.539999999994</v>
      </c>
      <c r="G86" s="64">
        <v>67877.539999999994</v>
      </c>
      <c r="H86" s="64">
        <v>0</v>
      </c>
      <c r="I86" s="65">
        <f t="shared" si="1"/>
        <v>122387.23999999999</v>
      </c>
    </row>
    <row r="87" spans="1:9">
      <c r="A87" s="66" t="s">
        <v>127</v>
      </c>
      <c r="B87" s="67" t="s">
        <v>126</v>
      </c>
      <c r="C87" s="68">
        <v>47239.91</v>
      </c>
      <c r="D87" s="68">
        <v>19100.78</v>
      </c>
      <c r="E87" s="68">
        <v>28139.13</v>
      </c>
      <c r="F87" s="68">
        <v>113183.06</v>
      </c>
      <c r="G87" s="68">
        <v>113183.06</v>
      </c>
      <c r="H87" s="68">
        <v>0</v>
      </c>
      <c r="I87" s="65">
        <f t="shared" si="1"/>
        <v>160422.97</v>
      </c>
    </row>
    <row r="88" spans="1:9">
      <c r="A88" s="62" t="s">
        <v>129</v>
      </c>
      <c r="B88" s="63" t="s">
        <v>128</v>
      </c>
      <c r="C88" s="64">
        <v>54111.63</v>
      </c>
      <c r="D88" s="64">
        <v>29196.21</v>
      </c>
      <c r="E88" s="64">
        <v>24915.42</v>
      </c>
      <c r="F88" s="64">
        <v>108414.01</v>
      </c>
      <c r="G88" s="64">
        <v>108414.01</v>
      </c>
      <c r="H88" s="64">
        <v>0</v>
      </c>
      <c r="I88" s="65">
        <f t="shared" si="1"/>
        <v>162525.63999999998</v>
      </c>
    </row>
    <row r="89" spans="1:9">
      <c r="A89" s="66" t="s">
        <v>131</v>
      </c>
      <c r="B89" s="67" t="s">
        <v>130</v>
      </c>
      <c r="C89" s="68">
        <v>277584.05</v>
      </c>
      <c r="D89" s="68">
        <v>11539.87</v>
      </c>
      <c r="E89" s="68">
        <v>266044.18</v>
      </c>
      <c r="F89" s="68">
        <v>293249.68</v>
      </c>
      <c r="G89" s="68">
        <v>293249.68</v>
      </c>
      <c r="H89" s="68">
        <v>0</v>
      </c>
      <c r="I89" s="65">
        <f t="shared" si="1"/>
        <v>570833.73</v>
      </c>
    </row>
    <row r="90" spans="1:9">
      <c r="A90" s="62" t="s">
        <v>132</v>
      </c>
      <c r="B90" s="63" t="s">
        <v>279</v>
      </c>
      <c r="C90" s="64">
        <v>40690.94</v>
      </c>
      <c r="D90" s="64">
        <v>7067.03</v>
      </c>
      <c r="E90" s="64">
        <v>33623.910000000003</v>
      </c>
      <c r="F90" s="64">
        <v>6231.04</v>
      </c>
      <c r="G90" s="64">
        <v>6231.04</v>
      </c>
      <c r="H90" s="64">
        <v>0</v>
      </c>
      <c r="I90" s="65">
        <f t="shared" si="1"/>
        <v>46921.98</v>
      </c>
    </row>
    <row r="91" spans="1:9">
      <c r="A91" s="66" t="s">
        <v>134</v>
      </c>
      <c r="B91" s="67" t="s">
        <v>133</v>
      </c>
      <c r="C91" s="68">
        <v>106555.85</v>
      </c>
      <c r="D91" s="68">
        <v>91778.14</v>
      </c>
      <c r="E91" s="68">
        <v>14777.71</v>
      </c>
      <c r="F91" s="68">
        <v>45325.07</v>
      </c>
      <c r="G91" s="68">
        <v>45325.07</v>
      </c>
      <c r="H91" s="68">
        <v>0</v>
      </c>
      <c r="I91" s="65">
        <f t="shared" si="1"/>
        <v>151880.92000000001</v>
      </c>
    </row>
    <row r="92" spans="1:9">
      <c r="A92" s="62" t="s">
        <v>136</v>
      </c>
      <c r="B92" s="63" t="s">
        <v>135</v>
      </c>
      <c r="C92" s="64">
        <v>64910.37</v>
      </c>
      <c r="D92" s="64">
        <v>39150.120000000003</v>
      </c>
      <c r="E92" s="64">
        <v>25760.25</v>
      </c>
      <c r="F92" s="64">
        <v>85892.08</v>
      </c>
      <c r="G92" s="64">
        <v>85892.08</v>
      </c>
      <c r="H92" s="64">
        <v>0</v>
      </c>
      <c r="I92" s="65">
        <f t="shared" si="1"/>
        <v>150802.45000000001</v>
      </c>
    </row>
    <row r="93" spans="1:9">
      <c r="A93" s="66" t="s">
        <v>137</v>
      </c>
      <c r="B93" s="67" t="s">
        <v>278</v>
      </c>
      <c r="C93" s="68">
        <v>1817.85</v>
      </c>
      <c r="D93" s="68">
        <v>1817.85</v>
      </c>
      <c r="E93" s="68">
        <v>0</v>
      </c>
      <c r="F93" s="68">
        <v>105370.31</v>
      </c>
      <c r="G93" s="68">
        <v>105370.31</v>
      </c>
      <c r="H93" s="68">
        <v>0</v>
      </c>
      <c r="I93" s="65">
        <f t="shared" si="1"/>
        <v>107188.16</v>
      </c>
    </row>
    <row r="94" spans="1:9">
      <c r="A94" s="62" t="s">
        <v>139</v>
      </c>
      <c r="B94" s="63" t="s">
        <v>138</v>
      </c>
      <c r="C94" s="64">
        <v>305507.40999999997</v>
      </c>
      <c r="D94" s="64">
        <v>70814.539999999994</v>
      </c>
      <c r="E94" s="64">
        <v>234692.87</v>
      </c>
      <c r="F94" s="64">
        <v>69855.06</v>
      </c>
      <c r="G94" s="64">
        <v>69855.06</v>
      </c>
      <c r="H94" s="64">
        <v>0</v>
      </c>
      <c r="I94" s="65">
        <f t="shared" si="1"/>
        <v>375362.47</v>
      </c>
    </row>
    <row r="95" spans="1:9">
      <c r="A95" s="66" t="s">
        <v>140</v>
      </c>
      <c r="B95" s="67" t="s">
        <v>277</v>
      </c>
      <c r="C95" s="68">
        <v>10948.16</v>
      </c>
      <c r="D95" s="68">
        <v>8264.73</v>
      </c>
      <c r="E95" s="68">
        <v>2683.43</v>
      </c>
      <c r="F95" s="68">
        <v>31924.29</v>
      </c>
      <c r="G95" s="68">
        <v>31924.29</v>
      </c>
      <c r="H95" s="68">
        <v>0</v>
      </c>
      <c r="I95" s="65">
        <f t="shared" si="1"/>
        <v>42872.45</v>
      </c>
    </row>
    <row r="96" spans="1:9">
      <c r="A96" s="62" t="s">
        <v>142</v>
      </c>
      <c r="B96" s="63" t="s">
        <v>141</v>
      </c>
      <c r="C96" s="64">
        <v>178038.72</v>
      </c>
      <c r="D96" s="64">
        <v>58638.77</v>
      </c>
      <c r="E96" s="64">
        <v>119399.95</v>
      </c>
      <c r="F96" s="64">
        <v>58325.66</v>
      </c>
      <c r="G96" s="64">
        <v>58325.66</v>
      </c>
      <c r="H96" s="64">
        <v>0</v>
      </c>
      <c r="I96" s="65">
        <f t="shared" si="1"/>
        <v>236364.38</v>
      </c>
    </row>
    <row r="97" spans="1:9">
      <c r="A97" s="66" t="s">
        <v>144</v>
      </c>
      <c r="B97" s="67" t="s">
        <v>143</v>
      </c>
      <c r="C97" s="68">
        <v>4118.33</v>
      </c>
      <c r="D97" s="68">
        <v>4118.33</v>
      </c>
      <c r="E97" s="68">
        <v>0</v>
      </c>
      <c r="F97" s="68">
        <v>146290.07</v>
      </c>
      <c r="G97" s="68">
        <v>146290.07</v>
      </c>
      <c r="H97" s="68">
        <v>0</v>
      </c>
      <c r="I97" s="65">
        <f t="shared" si="1"/>
        <v>150408.4</v>
      </c>
    </row>
    <row r="98" spans="1:9">
      <c r="A98" s="62" t="s">
        <v>146</v>
      </c>
      <c r="B98" s="63" t="s">
        <v>145</v>
      </c>
      <c r="C98" s="64">
        <v>7817.8</v>
      </c>
      <c r="D98" s="64">
        <v>7817.8</v>
      </c>
      <c r="E98" s="64">
        <v>0</v>
      </c>
      <c r="F98" s="64">
        <v>63320.93</v>
      </c>
      <c r="G98" s="64">
        <v>63320.93</v>
      </c>
      <c r="H98" s="64">
        <v>0</v>
      </c>
      <c r="I98" s="65">
        <f t="shared" si="1"/>
        <v>71138.73</v>
      </c>
    </row>
    <row r="99" spans="1:9">
      <c r="A99" s="66" t="s">
        <v>147</v>
      </c>
      <c r="B99" s="67" t="s">
        <v>276</v>
      </c>
      <c r="C99" s="68">
        <v>34889.89</v>
      </c>
      <c r="D99" s="68">
        <v>28872.32</v>
      </c>
      <c r="E99" s="68">
        <v>6017.57</v>
      </c>
      <c r="F99" s="68">
        <v>34230.11</v>
      </c>
      <c r="G99" s="68">
        <v>34230.11</v>
      </c>
      <c r="H99" s="68">
        <v>0</v>
      </c>
      <c r="I99" s="65">
        <f t="shared" si="1"/>
        <v>69120</v>
      </c>
    </row>
    <row r="100" spans="1:9" ht="25.5">
      <c r="A100" s="62" t="s">
        <v>275</v>
      </c>
      <c r="B100" s="63" t="s">
        <v>274</v>
      </c>
      <c r="C100" s="64">
        <v>53960.38</v>
      </c>
      <c r="D100" s="64">
        <v>311.25</v>
      </c>
      <c r="E100" s="64">
        <v>53649.13</v>
      </c>
      <c r="F100" s="64">
        <v>50673.78</v>
      </c>
      <c r="G100" s="64">
        <v>50673.78</v>
      </c>
      <c r="H100" s="64">
        <v>0</v>
      </c>
      <c r="I100" s="65">
        <f t="shared" si="1"/>
        <v>104634.16</v>
      </c>
    </row>
    <row r="101" spans="1:9">
      <c r="A101" s="66" t="s">
        <v>150</v>
      </c>
      <c r="B101" s="67" t="s">
        <v>149</v>
      </c>
      <c r="C101" s="68">
        <v>100539.11</v>
      </c>
      <c r="D101" s="68">
        <v>44075.12</v>
      </c>
      <c r="E101" s="68">
        <v>56463.99</v>
      </c>
      <c r="F101" s="68">
        <v>127846.94</v>
      </c>
      <c r="G101" s="68">
        <v>127846.94</v>
      </c>
      <c r="H101" s="68">
        <v>0</v>
      </c>
      <c r="I101" s="65">
        <f t="shared" si="1"/>
        <v>228386.05</v>
      </c>
    </row>
    <row r="102" spans="1:9">
      <c r="A102" s="62" t="s">
        <v>151</v>
      </c>
      <c r="B102" s="63" t="s">
        <v>253</v>
      </c>
      <c r="C102" s="64">
        <v>234214.22</v>
      </c>
      <c r="D102" s="64">
        <v>154947.5</v>
      </c>
      <c r="E102" s="64">
        <v>79266.720000000001</v>
      </c>
      <c r="F102" s="64">
        <v>847105.06</v>
      </c>
      <c r="G102" s="64">
        <v>847105.06</v>
      </c>
      <c r="H102" s="64">
        <v>0</v>
      </c>
      <c r="I102" s="65">
        <f t="shared" si="1"/>
        <v>1081319.28</v>
      </c>
    </row>
    <row r="103" spans="1:9">
      <c r="A103" s="66" t="s">
        <v>153</v>
      </c>
      <c r="B103" s="67" t="s">
        <v>152</v>
      </c>
      <c r="C103" s="68">
        <v>4827.16</v>
      </c>
      <c r="D103" s="68">
        <v>4827.16</v>
      </c>
      <c r="E103" s="68">
        <v>0</v>
      </c>
      <c r="F103" s="68">
        <v>19814.68</v>
      </c>
      <c r="G103" s="68">
        <v>19814.68</v>
      </c>
      <c r="H103" s="68">
        <v>0</v>
      </c>
      <c r="I103" s="65">
        <f t="shared" si="1"/>
        <v>24641.84</v>
      </c>
    </row>
    <row r="104" spans="1:9">
      <c r="A104" s="62" t="s">
        <v>155</v>
      </c>
      <c r="B104" s="63" t="s">
        <v>154</v>
      </c>
      <c r="C104" s="64">
        <v>111926.41</v>
      </c>
      <c r="D104" s="64">
        <v>30840.62</v>
      </c>
      <c r="E104" s="64">
        <v>81085.789999999994</v>
      </c>
      <c r="F104" s="64">
        <v>2659.63</v>
      </c>
      <c r="G104" s="64">
        <v>2659.63</v>
      </c>
      <c r="H104" s="64">
        <v>0</v>
      </c>
      <c r="I104" s="65">
        <f t="shared" si="1"/>
        <v>114586.04000000001</v>
      </c>
    </row>
    <row r="105" spans="1:9">
      <c r="A105" s="66" t="s">
        <v>156</v>
      </c>
      <c r="B105" s="67" t="s">
        <v>273</v>
      </c>
      <c r="C105" s="68">
        <v>184101.84</v>
      </c>
      <c r="D105" s="68">
        <v>120911.21</v>
      </c>
      <c r="E105" s="68">
        <v>63190.63</v>
      </c>
      <c r="F105" s="68">
        <v>75741.47</v>
      </c>
      <c r="G105" s="68">
        <v>75741.47</v>
      </c>
      <c r="H105" s="68">
        <v>0</v>
      </c>
      <c r="I105" s="65">
        <f t="shared" si="1"/>
        <v>259843.31</v>
      </c>
    </row>
    <row r="106" spans="1:9">
      <c r="A106" s="62" t="s">
        <v>157</v>
      </c>
      <c r="B106" s="63" t="s">
        <v>272</v>
      </c>
      <c r="C106" s="64">
        <v>20695.27</v>
      </c>
      <c r="D106" s="64">
        <v>1048.25</v>
      </c>
      <c r="E106" s="64">
        <v>19647.02</v>
      </c>
      <c r="F106" s="64">
        <v>35299.19</v>
      </c>
      <c r="G106" s="64">
        <v>35299.19</v>
      </c>
      <c r="H106" s="64">
        <v>0</v>
      </c>
      <c r="I106" s="65">
        <f t="shared" si="1"/>
        <v>55994.460000000006</v>
      </c>
    </row>
    <row r="107" spans="1:9">
      <c r="A107" s="66" t="s">
        <v>158</v>
      </c>
      <c r="B107" s="67" t="s">
        <v>271</v>
      </c>
      <c r="C107" s="68">
        <v>12161.54</v>
      </c>
      <c r="D107" s="68">
        <v>12161.54</v>
      </c>
      <c r="E107" s="68">
        <v>0</v>
      </c>
      <c r="F107" s="68">
        <v>128076.09</v>
      </c>
      <c r="G107" s="68">
        <v>128076.09</v>
      </c>
      <c r="H107" s="68">
        <v>0</v>
      </c>
      <c r="I107" s="65">
        <f t="shared" si="1"/>
        <v>140237.63</v>
      </c>
    </row>
    <row r="108" spans="1:9">
      <c r="A108" s="62" t="s">
        <v>160</v>
      </c>
      <c r="B108" s="63" t="s">
        <v>159</v>
      </c>
      <c r="C108" s="64">
        <v>58090.400000000001</v>
      </c>
      <c r="D108" s="64">
        <v>9856.26</v>
      </c>
      <c r="E108" s="64">
        <v>48234.14</v>
      </c>
      <c r="F108" s="64">
        <v>68768.47</v>
      </c>
      <c r="G108" s="64">
        <v>68768.47</v>
      </c>
      <c r="H108" s="64">
        <v>0</v>
      </c>
      <c r="I108" s="65">
        <f t="shared" si="1"/>
        <v>126858.87</v>
      </c>
    </row>
    <row r="109" spans="1:9">
      <c r="A109" s="66" t="s">
        <v>161</v>
      </c>
      <c r="B109" s="67" t="s">
        <v>270</v>
      </c>
      <c r="C109" s="68">
        <v>5443.8</v>
      </c>
      <c r="D109" s="68">
        <v>3655</v>
      </c>
      <c r="E109" s="68">
        <v>1788.8</v>
      </c>
      <c r="F109" s="68">
        <v>22910.71</v>
      </c>
      <c r="G109" s="68">
        <v>22910.71</v>
      </c>
      <c r="H109" s="68">
        <v>0</v>
      </c>
      <c r="I109" s="65">
        <f t="shared" si="1"/>
        <v>28354.51</v>
      </c>
    </row>
    <row r="110" spans="1:9">
      <c r="A110" s="62" t="s">
        <v>163</v>
      </c>
      <c r="B110" s="63" t="s">
        <v>162</v>
      </c>
      <c r="C110" s="64">
        <v>91068.17</v>
      </c>
      <c r="D110" s="64">
        <v>27242.53</v>
      </c>
      <c r="E110" s="64">
        <v>63825.64</v>
      </c>
      <c r="F110" s="64">
        <v>30420.639999999999</v>
      </c>
      <c r="G110" s="64">
        <v>30420.639999999999</v>
      </c>
      <c r="H110" s="64">
        <v>0</v>
      </c>
      <c r="I110" s="65">
        <f t="shared" si="1"/>
        <v>121488.81</v>
      </c>
    </row>
    <row r="111" spans="1:9">
      <c r="A111" s="66" t="s">
        <v>164</v>
      </c>
      <c r="B111" s="67" t="s">
        <v>269</v>
      </c>
      <c r="C111" s="68">
        <v>9197.01</v>
      </c>
      <c r="D111" s="68">
        <v>9197.01</v>
      </c>
      <c r="E111" s="68">
        <v>0</v>
      </c>
      <c r="F111" s="68">
        <v>57103.17</v>
      </c>
      <c r="G111" s="68">
        <v>57103.17</v>
      </c>
      <c r="H111" s="68">
        <v>0</v>
      </c>
      <c r="I111" s="65">
        <f t="shared" si="1"/>
        <v>66300.179999999993</v>
      </c>
    </row>
    <row r="112" spans="1:9">
      <c r="A112" s="62" t="s">
        <v>166</v>
      </c>
      <c r="B112" s="63" t="s">
        <v>165</v>
      </c>
      <c r="C112" s="64">
        <v>29965.599999999999</v>
      </c>
      <c r="D112" s="64">
        <v>20357.93</v>
      </c>
      <c r="E112" s="64">
        <v>9607.67</v>
      </c>
      <c r="F112" s="64">
        <v>26554.49</v>
      </c>
      <c r="G112" s="64">
        <v>26554.49</v>
      </c>
      <c r="H112" s="64">
        <v>0</v>
      </c>
      <c r="I112" s="65">
        <f t="shared" si="1"/>
        <v>56520.09</v>
      </c>
    </row>
    <row r="113" spans="1:9">
      <c r="A113" s="66" t="s">
        <v>168</v>
      </c>
      <c r="B113" s="67" t="s">
        <v>167</v>
      </c>
      <c r="C113" s="68">
        <v>26267.51</v>
      </c>
      <c r="D113" s="68">
        <v>0</v>
      </c>
      <c r="E113" s="68">
        <v>26267.51</v>
      </c>
      <c r="F113" s="68">
        <v>0</v>
      </c>
      <c r="G113" s="68">
        <v>0</v>
      </c>
      <c r="H113" s="68">
        <v>0</v>
      </c>
      <c r="I113" s="65">
        <f t="shared" si="1"/>
        <v>26267.51</v>
      </c>
    </row>
    <row r="114" spans="1:9">
      <c r="A114" s="62" t="s">
        <v>170</v>
      </c>
      <c r="B114" s="63" t="s">
        <v>169</v>
      </c>
      <c r="C114" s="64">
        <v>71220.009999999995</v>
      </c>
      <c r="D114" s="64">
        <v>25800.37</v>
      </c>
      <c r="E114" s="64">
        <v>45419.64</v>
      </c>
      <c r="F114" s="64">
        <v>14254.54</v>
      </c>
      <c r="G114" s="64">
        <v>14254.54</v>
      </c>
      <c r="H114" s="64">
        <v>0</v>
      </c>
      <c r="I114" s="65">
        <f t="shared" si="1"/>
        <v>85474.549999999988</v>
      </c>
    </row>
    <row r="115" spans="1:9">
      <c r="A115" s="66" t="s">
        <v>172</v>
      </c>
      <c r="B115" s="67" t="s">
        <v>171</v>
      </c>
      <c r="C115" s="68">
        <v>155956.09</v>
      </c>
      <c r="D115" s="68">
        <v>65188.51</v>
      </c>
      <c r="E115" s="68">
        <v>90767.58</v>
      </c>
      <c r="F115" s="68">
        <v>258156.33</v>
      </c>
      <c r="G115" s="68">
        <v>258156.33</v>
      </c>
      <c r="H115" s="68">
        <v>0</v>
      </c>
      <c r="I115" s="65">
        <f t="shared" si="1"/>
        <v>414112.42</v>
      </c>
    </row>
    <row r="116" spans="1:9">
      <c r="A116" s="62" t="s">
        <v>174</v>
      </c>
      <c r="B116" s="63" t="s">
        <v>173</v>
      </c>
      <c r="C116" s="64">
        <v>39159.72</v>
      </c>
      <c r="D116" s="64">
        <v>34170.660000000003</v>
      </c>
      <c r="E116" s="64">
        <v>4989.0600000000004</v>
      </c>
      <c r="F116" s="64">
        <v>125383.5</v>
      </c>
      <c r="G116" s="64">
        <v>125383.5</v>
      </c>
      <c r="H116" s="64">
        <v>0</v>
      </c>
      <c r="I116" s="65">
        <f t="shared" si="1"/>
        <v>164543.22</v>
      </c>
    </row>
    <row r="117" spans="1:9">
      <c r="A117" s="66" t="s">
        <v>175</v>
      </c>
      <c r="B117" s="67" t="s">
        <v>268</v>
      </c>
      <c r="C117" s="68">
        <v>900</v>
      </c>
      <c r="D117" s="68">
        <v>900</v>
      </c>
      <c r="E117" s="68">
        <v>0</v>
      </c>
      <c r="F117" s="68">
        <v>6815.87</v>
      </c>
      <c r="G117" s="68">
        <v>6815.87</v>
      </c>
      <c r="H117" s="68">
        <v>0</v>
      </c>
      <c r="I117" s="65">
        <f t="shared" si="1"/>
        <v>7715.87</v>
      </c>
    </row>
    <row r="118" spans="1:9">
      <c r="A118" s="62" t="s">
        <v>177</v>
      </c>
      <c r="B118" s="63" t="s">
        <v>176</v>
      </c>
      <c r="C118" s="64">
        <v>55915.62</v>
      </c>
      <c r="D118" s="64">
        <v>33693.440000000002</v>
      </c>
      <c r="E118" s="64">
        <v>22222.18</v>
      </c>
      <c r="F118" s="64">
        <v>178136.84</v>
      </c>
      <c r="G118" s="64">
        <v>178136.84</v>
      </c>
      <c r="H118" s="64">
        <v>0</v>
      </c>
      <c r="I118" s="65">
        <f t="shared" si="1"/>
        <v>234052.46</v>
      </c>
    </row>
    <row r="119" spans="1:9">
      <c r="A119" s="66" t="s">
        <v>179</v>
      </c>
      <c r="B119" s="67" t="s">
        <v>178</v>
      </c>
      <c r="C119" s="68">
        <v>86115.57</v>
      </c>
      <c r="D119" s="68">
        <v>71530.64</v>
      </c>
      <c r="E119" s="68">
        <v>14584.93</v>
      </c>
      <c r="F119" s="68">
        <v>238528.3</v>
      </c>
      <c r="G119" s="68">
        <v>238528.3</v>
      </c>
      <c r="H119" s="68">
        <v>0</v>
      </c>
      <c r="I119" s="65">
        <f t="shared" si="1"/>
        <v>324643.87</v>
      </c>
    </row>
    <row r="120" spans="1:9">
      <c r="A120" s="62" t="s">
        <v>180</v>
      </c>
      <c r="B120" s="63" t="s">
        <v>267</v>
      </c>
      <c r="C120" s="64">
        <v>20030.669999999998</v>
      </c>
      <c r="D120" s="64">
        <v>1144.6600000000001</v>
      </c>
      <c r="E120" s="64">
        <v>18886.009999999998</v>
      </c>
      <c r="F120" s="64">
        <v>0</v>
      </c>
      <c r="G120" s="64">
        <v>0</v>
      </c>
      <c r="H120" s="64">
        <v>0</v>
      </c>
      <c r="I120" s="65">
        <f t="shared" si="1"/>
        <v>20030.669999999998</v>
      </c>
    </row>
    <row r="121" spans="1:9">
      <c r="A121" s="66" t="s">
        <v>182</v>
      </c>
      <c r="B121" s="67" t="s">
        <v>181</v>
      </c>
      <c r="C121" s="68">
        <v>738330.26</v>
      </c>
      <c r="D121" s="68">
        <v>302589.24</v>
      </c>
      <c r="E121" s="68">
        <v>435741.02</v>
      </c>
      <c r="F121" s="68">
        <v>188257.96</v>
      </c>
      <c r="G121" s="68">
        <v>188257.96</v>
      </c>
      <c r="H121" s="68">
        <v>0</v>
      </c>
      <c r="I121" s="65">
        <f t="shared" si="1"/>
        <v>926588.22</v>
      </c>
    </row>
    <row r="122" spans="1:9">
      <c r="A122" s="62" t="s">
        <v>184</v>
      </c>
      <c r="B122" s="63" t="s">
        <v>183</v>
      </c>
      <c r="C122" s="64">
        <v>107881.60000000001</v>
      </c>
      <c r="D122" s="64">
        <v>4968.66</v>
      </c>
      <c r="E122" s="64">
        <v>102912.94</v>
      </c>
      <c r="F122" s="64">
        <v>28705.06</v>
      </c>
      <c r="G122" s="64">
        <v>28705.06</v>
      </c>
      <c r="H122" s="64">
        <v>0</v>
      </c>
      <c r="I122" s="65">
        <f t="shared" si="1"/>
        <v>136586.66</v>
      </c>
    </row>
    <row r="123" spans="1:9">
      <c r="A123" s="66" t="s">
        <v>186</v>
      </c>
      <c r="B123" s="67" t="s">
        <v>185</v>
      </c>
      <c r="C123" s="68">
        <v>50539.59</v>
      </c>
      <c r="D123" s="68">
        <v>35191.769999999997</v>
      </c>
      <c r="E123" s="68">
        <v>15347.82</v>
      </c>
      <c r="F123" s="68">
        <v>43044.57</v>
      </c>
      <c r="G123" s="68">
        <v>43044.57</v>
      </c>
      <c r="H123" s="68">
        <v>0</v>
      </c>
      <c r="I123" s="65">
        <f t="shared" si="1"/>
        <v>93584.16</v>
      </c>
    </row>
    <row r="124" spans="1:9">
      <c r="A124" s="62" t="s">
        <v>188</v>
      </c>
      <c r="B124" s="63" t="s">
        <v>187</v>
      </c>
      <c r="C124" s="64">
        <v>82604.91</v>
      </c>
      <c r="D124" s="64">
        <v>82604.91</v>
      </c>
      <c r="E124" s="64">
        <v>0</v>
      </c>
      <c r="F124" s="64">
        <v>382986.31</v>
      </c>
      <c r="G124" s="64">
        <v>382986.31</v>
      </c>
      <c r="H124" s="64">
        <v>0</v>
      </c>
      <c r="I124" s="65">
        <f t="shared" si="1"/>
        <v>465591.22</v>
      </c>
    </row>
    <row r="125" spans="1:9">
      <c r="A125" s="66" t="s">
        <v>266</v>
      </c>
      <c r="B125" s="67" t="s">
        <v>248</v>
      </c>
      <c r="C125" s="68">
        <v>2091614.63</v>
      </c>
      <c r="D125" s="68">
        <v>894814.57</v>
      </c>
      <c r="E125" s="68">
        <v>1196800.06</v>
      </c>
      <c r="F125" s="68">
        <v>3515746.33</v>
      </c>
      <c r="G125" s="68">
        <v>3515746.33</v>
      </c>
      <c r="H125" s="68">
        <v>0</v>
      </c>
      <c r="I125" s="65">
        <f t="shared" si="1"/>
        <v>5607360.96</v>
      </c>
    </row>
    <row r="126" spans="1:9">
      <c r="A126" s="62" t="s">
        <v>190</v>
      </c>
      <c r="B126" s="63" t="s">
        <v>189</v>
      </c>
      <c r="C126" s="64">
        <v>87644.07</v>
      </c>
      <c r="D126" s="64">
        <v>3901.21</v>
      </c>
      <c r="E126" s="64">
        <v>83742.86</v>
      </c>
      <c r="F126" s="64">
        <v>9942.68</v>
      </c>
      <c r="G126" s="64">
        <v>9942.68</v>
      </c>
      <c r="H126" s="64">
        <v>0</v>
      </c>
      <c r="I126" s="65">
        <f t="shared" si="1"/>
        <v>97586.75</v>
      </c>
    </row>
    <row r="127" spans="1:9">
      <c r="A127" s="66" t="s">
        <v>191</v>
      </c>
      <c r="B127" s="67" t="s">
        <v>265</v>
      </c>
      <c r="C127" s="68">
        <v>15464.07</v>
      </c>
      <c r="D127" s="68">
        <v>7195.13</v>
      </c>
      <c r="E127" s="68">
        <v>8268.94</v>
      </c>
      <c r="F127" s="68">
        <v>0</v>
      </c>
      <c r="G127" s="68">
        <v>0</v>
      </c>
      <c r="H127" s="68">
        <v>0</v>
      </c>
      <c r="I127" s="65">
        <f t="shared" si="1"/>
        <v>15464.07</v>
      </c>
    </row>
    <row r="128" spans="1:9">
      <c r="A128" s="62" t="s">
        <v>193</v>
      </c>
      <c r="B128" s="63" t="s">
        <v>192</v>
      </c>
      <c r="C128" s="64">
        <v>41142.31</v>
      </c>
      <c r="D128" s="64">
        <v>4515.37</v>
      </c>
      <c r="E128" s="64">
        <v>36626.94</v>
      </c>
      <c r="F128" s="64">
        <v>30844.31</v>
      </c>
      <c r="G128" s="64">
        <v>30844.31</v>
      </c>
      <c r="H128" s="64">
        <v>0</v>
      </c>
      <c r="I128" s="65">
        <f t="shared" si="1"/>
        <v>71986.62</v>
      </c>
    </row>
    <row r="129" spans="1:9">
      <c r="A129" s="66" t="s">
        <v>195</v>
      </c>
      <c r="B129" s="67" t="s">
        <v>194</v>
      </c>
      <c r="C129" s="68">
        <v>306374.99</v>
      </c>
      <c r="D129" s="68">
        <v>105301.6</v>
      </c>
      <c r="E129" s="68">
        <v>201073.39</v>
      </c>
      <c r="F129" s="68">
        <v>73248.92</v>
      </c>
      <c r="G129" s="68">
        <v>73248.92</v>
      </c>
      <c r="H129" s="68">
        <v>0</v>
      </c>
      <c r="I129" s="65">
        <f t="shared" si="1"/>
        <v>379623.91</v>
      </c>
    </row>
    <row r="130" spans="1:9">
      <c r="A130" s="62" t="s">
        <v>197</v>
      </c>
      <c r="B130" s="63" t="s">
        <v>196</v>
      </c>
      <c r="C130" s="64">
        <v>245626.97</v>
      </c>
      <c r="D130" s="64">
        <v>177300.28</v>
      </c>
      <c r="E130" s="64">
        <v>68326.69</v>
      </c>
      <c r="F130" s="64">
        <v>416365.6</v>
      </c>
      <c r="G130" s="64">
        <v>416365.6</v>
      </c>
      <c r="H130" s="64">
        <v>0</v>
      </c>
      <c r="I130" s="65">
        <f t="shared" si="1"/>
        <v>661992.56999999995</v>
      </c>
    </row>
    <row r="131" spans="1:9">
      <c r="A131" s="66" t="s">
        <v>198</v>
      </c>
      <c r="B131" s="67" t="s">
        <v>264</v>
      </c>
      <c r="C131" s="68">
        <v>1727.35</v>
      </c>
      <c r="D131" s="68">
        <v>1727.35</v>
      </c>
      <c r="E131" s="68">
        <v>0</v>
      </c>
      <c r="F131" s="68">
        <v>54870.42</v>
      </c>
      <c r="G131" s="68">
        <v>54870.42</v>
      </c>
      <c r="H131" s="68">
        <v>0</v>
      </c>
      <c r="I131" s="65">
        <f t="shared" si="1"/>
        <v>56597.77</v>
      </c>
    </row>
    <row r="132" spans="1:9" ht="25.5">
      <c r="A132" s="62" t="s">
        <v>233</v>
      </c>
      <c r="B132" s="63" t="s">
        <v>263</v>
      </c>
      <c r="C132" s="64">
        <v>6496.5</v>
      </c>
      <c r="D132" s="64">
        <v>0</v>
      </c>
      <c r="E132" s="64">
        <v>6496.5</v>
      </c>
      <c r="F132" s="64">
        <v>10973.53</v>
      </c>
      <c r="G132" s="64">
        <v>10973.53</v>
      </c>
      <c r="H132" s="64">
        <v>0</v>
      </c>
      <c r="I132" s="65">
        <f t="shared" si="1"/>
        <v>17470.03</v>
      </c>
    </row>
    <row r="133" spans="1:9" ht="25.5">
      <c r="A133" s="66" t="s">
        <v>235</v>
      </c>
      <c r="B133" s="67" t="s">
        <v>262</v>
      </c>
      <c r="C133" s="68">
        <v>0</v>
      </c>
      <c r="D133" s="68">
        <v>0</v>
      </c>
      <c r="E133" s="68">
        <v>0</v>
      </c>
      <c r="F133" s="68">
        <v>21802.6</v>
      </c>
      <c r="G133" s="68">
        <v>6975.7</v>
      </c>
      <c r="H133" s="68">
        <v>14826.9</v>
      </c>
      <c r="I133" s="65">
        <f t="shared" ref="I133:I152" si="2">C133+F133</f>
        <v>21802.6</v>
      </c>
    </row>
    <row r="134" spans="1:9" ht="25.5">
      <c r="A134" s="62" t="s">
        <v>261</v>
      </c>
      <c r="B134" s="63" t="s">
        <v>260</v>
      </c>
      <c r="C134" s="64">
        <v>84.58</v>
      </c>
      <c r="D134" s="64">
        <v>0</v>
      </c>
      <c r="E134" s="64">
        <v>84.58</v>
      </c>
      <c r="F134" s="64">
        <v>40032.83</v>
      </c>
      <c r="G134" s="64">
        <v>40032.83</v>
      </c>
      <c r="H134" s="64">
        <v>0</v>
      </c>
      <c r="I134" s="65">
        <f t="shared" si="2"/>
        <v>40117.410000000003</v>
      </c>
    </row>
    <row r="135" spans="1:9">
      <c r="A135" s="66" t="s">
        <v>200</v>
      </c>
      <c r="B135" s="67" t="s">
        <v>199</v>
      </c>
      <c r="C135" s="68">
        <v>342363.21</v>
      </c>
      <c r="D135" s="68">
        <v>105303.71</v>
      </c>
      <c r="E135" s="68">
        <v>237059.5</v>
      </c>
      <c r="F135" s="68">
        <v>0</v>
      </c>
      <c r="G135" s="68">
        <v>0</v>
      </c>
      <c r="H135" s="68">
        <v>0</v>
      </c>
      <c r="I135" s="65">
        <f t="shared" si="2"/>
        <v>342363.21</v>
      </c>
    </row>
    <row r="136" spans="1:9">
      <c r="A136" s="62" t="s">
        <v>201</v>
      </c>
      <c r="B136" s="63" t="s">
        <v>259</v>
      </c>
      <c r="C136" s="64">
        <v>16159.72</v>
      </c>
      <c r="D136" s="64">
        <v>3713.74</v>
      </c>
      <c r="E136" s="64">
        <v>12445.98</v>
      </c>
      <c r="F136" s="64">
        <v>33511.589999999997</v>
      </c>
      <c r="G136" s="64">
        <v>33511.589999999997</v>
      </c>
      <c r="H136" s="64">
        <v>0</v>
      </c>
      <c r="I136" s="65">
        <f t="shared" si="2"/>
        <v>49671.31</v>
      </c>
    </row>
    <row r="137" spans="1:9">
      <c r="A137" s="66" t="s">
        <v>203</v>
      </c>
      <c r="B137" s="67" t="s">
        <v>202</v>
      </c>
      <c r="C137" s="68">
        <v>25041.82</v>
      </c>
      <c r="D137" s="68">
        <v>3556.84</v>
      </c>
      <c r="E137" s="68">
        <v>21484.98</v>
      </c>
      <c r="F137" s="68">
        <v>18525.61</v>
      </c>
      <c r="G137" s="68">
        <v>18525.61</v>
      </c>
      <c r="H137" s="68">
        <v>0</v>
      </c>
      <c r="I137" s="65">
        <f t="shared" si="2"/>
        <v>43567.43</v>
      </c>
    </row>
    <row r="138" spans="1:9">
      <c r="A138" s="62" t="s">
        <v>204</v>
      </c>
      <c r="B138" s="63" t="s">
        <v>258</v>
      </c>
      <c r="C138" s="64">
        <v>40694.43</v>
      </c>
      <c r="D138" s="64">
        <v>18208.599999999999</v>
      </c>
      <c r="E138" s="64">
        <v>22485.83</v>
      </c>
      <c r="F138" s="64">
        <v>79260.61</v>
      </c>
      <c r="G138" s="64">
        <v>79260.61</v>
      </c>
      <c r="H138" s="64">
        <v>0</v>
      </c>
      <c r="I138" s="65">
        <f t="shared" si="2"/>
        <v>119955.04000000001</v>
      </c>
    </row>
    <row r="139" spans="1:9">
      <c r="A139" s="66" t="s">
        <v>206</v>
      </c>
      <c r="B139" s="67" t="s">
        <v>205</v>
      </c>
      <c r="C139" s="68">
        <v>8554.3799999999992</v>
      </c>
      <c r="D139" s="68">
        <v>7538.62</v>
      </c>
      <c r="E139" s="68">
        <v>1015.76</v>
      </c>
      <c r="F139" s="68">
        <v>81863.69</v>
      </c>
      <c r="G139" s="68">
        <v>81863.69</v>
      </c>
      <c r="H139" s="68">
        <v>0</v>
      </c>
      <c r="I139" s="65">
        <f t="shared" si="2"/>
        <v>90418.07</v>
      </c>
    </row>
    <row r="140" spans="1:9">
      <c r="A140" s="62" t="s">
        <v>208</v>
      </c>
      <c r="B140" s="63" t="s">
        <v>207</v>
      </c>
      <c r="C140" s="64">
        <v>71114.92</v>
      </c>
      <c r="D140" s="64">
        <v>17369.919999999998</v>
      </c>
      <c r="E140" s="64">
        <v>53745</v>
      </c>
      <c r="F140" s="64">
        <v>12183.48</v>
      </c>
      <c r="G140" s="64">
        <v>12183.48</v>
      </c>
      <c r="H140" s="64">
        <v>0</v>
      </c>
      <c r="I140" s="65">
        <f t="shared" si="2"/>
        <v>83298.399999999994</v>
      </c>
    </row>
    <row r="141" spans="1:9">
      <c r="A141" s="66" t="s">
        <v>210</v>
      </c>
      <c r="B141" s="67" t="s">
        <v>209</v>
      </c>
      <c r="C141" s="68">
        <v>63161.17</v>
      </c>
      <c r="D141" s="68">
        <v>20996.02</v>
      </c>
      <c r="E141" s="68">
        <v>42165.15</v>
      </c>
      <c r="F141" s="68">
        <v>71007.740000000005</v>
      </c>
      <c r="G141" s="68">
        <v>71007.740000000005</v>
      </c>
      <c r="H141" s="68">
        <v>0</v>
      </c>
      <c r="I141" s="65">
        <f t="shared" si="2"/>
        <v>134168.91</v>
      </c>
    </row>
    <row r="142" spans="1:9">
      <c r="A142" s="62" t="s">
        <v>212</v>
      </c>
      <c r="B142" s="63" t="s">
        <v>211</v>
      </c>
      <c r="C142" s="64">
        <v>34484</v>
      </c>
      <c r="D142" s="64">
        <v>18027.810000000001</v>
      </c>
      <c r="E142" s="64">
        <v>16456.189999999999</v>
      </c>
      <c r="F142" s="64">
        <v>0</v>
      </c>
      <c r="G142" s="64">
        <v>0</v>
      </c>
      <c r="H142" s="64">
        <v>0</v>
      </c>
      <c r="I142" s="65">
        <f t="shared" si="2"/>
        <v>34484</v>
      </c>
    </row>
    <row r="143" spans="1:9">
      <c r="A143" s="66" t="s">
        <v>214</v>
      </c>
      <c r="B143" s="67" t="s">
        <v>213</v>
      </c>
      <c r="C143" s="68">
        <v>288507.90000000002</v>
      </c>
      <c r="D143" s="68">
        <v>34387.94</v>
      </c>
      <c r="E143" s="68">
        <v>254119.96</v>
      </c>
      <c r="F143" s="68">
        <v>5947.73</v>
      </c>
      <c r="G143" s="68">
        <v>5947.73</v>
      </c>
      <c r="H143" s="68">
        <v>0</v>
      </c>
      <c r="I143" s="65">
        <f t="shared" si="2"/>
        <v>294455.63</v>
      </c>
    </row>
    <row r="144" spans="1:9">
      <c r="A144" s="62" t="s">
        <v>216</v>
      </c>
      <c r="B144" s="63" t="s">
        <v>215</v>
      </c>
      <c r="C144" s="64">
        <v>139877.07</v>
      </c>
      <c r="D144" s="64">
        <v>40005.730000000003</v>
      </c>
      <c r="E144" s="64">
        <v>99871.34</v>
      </c>
      <c r="F144" s="64">
        <v>108855.03999999999</v>
      </c>
      <c r="G144" s="64">
        <v>108855.03999999999</v>
      </c>
      <c r="H144" s="64">
        <v>0</v>
      </c>
      <c r="I144" s="65">
        <f t="shared" si="2"/>
        <v>248732.11</v>
      </c>
    </row>
    <row r="145" spans="1:9">
      <c r="A145" s="66" t="s">
        <v>218</v>
      </c>
      <c r="B145" s="67" t="s">
        <v>217</v>
      </c>
      <c r="C145" s="68">
        <v>17142.330000000002</v>
      </c>
      <c r="D145" s="68">
        <v>12630.06</v>
      </c>
      <c r="E145" s="68">
        <v>4512.2700000000004</v>
      </c>
      <c r="F145" s="68">
        <v>65115.21</v>
      </c>
      <c r="G145" s="68">
        <v>65115.21</v>
      </c>
      <c r="H145" s="68">
        <v>0</v>
      </c>
      <c r="I145" s="65">
        <f t="shared" si="2"/>
        <v>82257.540000000008</v>
      </c>
    </row>
    <row r="146" spans="1:9">
      <c r="A146" s="62" t="s">
        <v>220</v>
      </c>
      <c r="B146" s="63" t="s">
        <v>219</v>
      </c>
      <c r="C146" s="64">
        <v>34131</v>
      </c>
      <c r="D146" s="64">
        <v>28536</v>
      </c>
      <c r="E146" s="64">
        <v>5595</v>
      </c>
      <c r="F146" s="64">
        <v>135560.56</v>
      </c>
      <c r="G146" s="64">
        <v>135560.56</v>
      </c>
      <c r="H146" s="64">
        <v>0</v>
      </c>
      <c r="I146" s="65">
        <f t="shared" si="2"/>
        <v>169691.56</v>
      </c>
    </row>
    <row r="147" spans="1:9">
      <c r="A147" s="66" t="s">
        <v>221</v>
      </c>
      <c r="B147" s="67" t="s">
        <v>257</v>
      </c>
      <c r="C147" s="68">
        <v>32362.31</v>
      </c>
      <c r="D147" s="68">
        <v>0</v>
      </c>
      <c r="E147" s="68">
        <v>32362.31</v>
      </c>
      <c r="F147" s="68">
        <v>10090.780000000001</v>
      </c>
      <c r="G147" s="68">
        <v>10090.780000000001</v>
      </c>
      <c r="H147" s="68">
        <v>0</v>
      </c>
      <c r="I147" s="65">
        <f t="shared" si="2"/>
        <v>42453.090000000004</v>
      </c>
    </row>
    <row r="148" spans="1:9" ht="25.5">
      <c r="A148" s="62" t="s">
        <v>237</v>
      </c>
      <c r="B148" s="63" t="s">
        <v>256</v>
      </c>
      <c r="C148" s="64">
        <v>5171.13</v>
      </c>
      <c r="D148" s="64">
        <v>0</v>
      </c>
      <c r="E148" s="64">
        <v>5171.13</v>
      </c>
      <c r="F148" s="64">
        <v>0</v>
      </c>
      <c r="G148" s="64">
        <v>0</v>
      </c>
      <c r="H148" s="64">
        <v>0</v>
      </c>
      <c r="I148" s="65">
        <f t="shared" si="2"/>
        <v>5171.13</v>
      </c>
    </row>
    <row r="149" spans="1:9">
      <c r="A149" s="66" t="s">
        <v>223</v>
      </c>
      <c r="B149" s="67" t="s">
        <v>222</v>
      </c>
      <c r="C149" s="68">
        <v>23037.29</v>
      </c>
      <c r="D149" s="68">
        <v>23037.29</v>
      </c>
      <c r="E149" s="68">
        <v>0</v>
      </c>
      <c r="F149" s="68">
        <v>131599.85</v>
      </c>
      <c r="G149" s="68">
        <v>131599.85</v>
      </c>
      <c r="H149" s="68">
        <v>0</v>
      </c>
      <c r="I149" s="65">
        <f t="shared" si="2"/>
        <v>154637.14000000001</v>
      </c>
    </row>
    <row r="150" spans="1:9">
      <c r="A150" s="62" t="s">
        <v>225</v>
      </c>
      <c r="B150" s="63" t="s">
        <v>224</v>
      </c>
      <c r="C150" s="64">
        <v>153435.78</v>
      </c>
      <c r="D150" s="64">
        <v>150117.92000000001</v>
      </c>
      <c r="E150" s="64">
        <v>3317.86</v>
      </c>
      <c r="F150" s="64">
        <v>286395.98</v>
      </c>
      <c r="G150" s="64">
        <v>286395.98</v>
      </c>
      <c r="H150" s="64">
        <v>0</v>
      </c>
      <c r="I150" s="65">
        <f t="shared" si="2"/>
        <v>439831.76</v>
      </c>
    </row>
    <row r="151" spans="1:9">
      <c r="A151" s="66" t="s">
        <v>227</v>
      </c>
      <c r="B151" s="67" t="s">
        <v>226</v>
      </c>
      <c r="C151" s="68">
        <v>108496.45</v>
      </c>
      <c r="D151" s="68">
        <v>84832.41</v>
      </c>
      <c r="E151" s="68">
        <v>23664.04</v>
      </c>
      <c r="F151" s="68">
        <v>270026.17</v>
      </c>
      <c r="G151" s="68">
        <v>270026.17</v>
      </c>
      <c r="H151" s="68">
        <v>0</v>
      </c>
      <c r="I151" s="65">
        <f t="shared" si="2"/>
        <v>378522.62</v>
      </c>
    </row>
    <row r="152" spans="1:9">
      <c r="A152" s="69" t="s">
        <v>255</v>
      </c>
      <c r="B152" s="58"/>
      <c r="C152" s="64">
        <v>14107030.359999999</v>
      </c>
      <c r="D152" s="64">
        <v>5262623.67</v>
      </c>
      <c r="E152" s="64">
        <v>8844406.6899999995</v>
      </c>
      <c r="F152" s="64">
        <v>21556418.649999999</v>
      </c>
      <c r="G152" s="64">
        <v>17874669.73</v>
      </c>
      <c r="H152" s="64">
        <v>3681748.92</v>
      </c>
      <c r="I152" s="65">
        <f t="shared" si="2"/>
        <v>35663449.009999998</v>
      </c>
    </row>
    <row r="153" spans="1:9" ht="0" hidden="1" customHeight="1"/>
  </sheetData>
  <mergeCells count="6">
    <mergeCell ref="A2:A3"/>
    <mergeCell ref="B2:B3"/>
    <mergeCell ref="C2:E2"/>
    <mergeCell ref="A152:B152"/>
    <mergeCell ref="A1:J1"/>
    <mergeCell ref="F2:H2"/>
  </mergeCells>
  <pageMargins left="1" right="1" top="1" bottom="1.45" header="1" footer="1"/>
  <pageSetup orientation="landscape" horizontalDpi="300" verticalDpi="300"/>
  <headerFooter alignWithMargins="0">
    <oddFooter>&amp;L&amp;"Arial,Regular"&amp;10 11/6/2020 4:22:53 PM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8CBDE-5C2E-43A2-B4F4-7A5D8F321EE3}">
  <dimension ref="A1:J140"/>
  <sheetViews>
    <sheetView workbookViewId="0">
      <selection activeCell="A130" sqref="A1:XFD1048576"/>
    </sheetView>
  </sheetViews>
  <sheetFormatPr defaultRowHeight="15"/>
  <cols>
    <col min="1" max="1" width="13.7109375" style="54" customWidth="1"/>
    <col min="2" max="2" width="20.85546875" style="54" customWidth="1"/>
    <col min="3" max="3" width="16.7109375" style="54" customWidth="1"/>
    <col min="4" max="5" width="17.42578125" style="54" customWidth="1"/>
    <col min="6" max="6" width="16.7109375" style="54" customWidth="1"/>
    <col min="7" max="8" width="17.42578125" style="54" customWidth="1"/>
    <col min="9" max="9" width="20" style="54" customWidth="1"/>
    <col min="10" max="10" width="8.7109375" style="54" customWidth="1"/>
    <col min="11" max="16384" width="9.140625" style="54"/>
  </cols>
  <sheetData>
    <row r="1" spans="1:10" ht="28.9" customHeight="1">
      <c r="A1" s="52" t="s">
        <v>356</v>
      </c>
      <c r="B1" s="53"/>
      <c r="C1" s="53"/>
      <c r="D1" s="53"/>
      <c r="E1" s="53"/>
      <c r="F1" s="53"/>
      <c r="G1" s="53"/>
      <c r="H1" s="53"/>
      <c r="I1" s="53"/>
      <c r="J1" s="53"/>
    </row>
    <row r="2" spans="1:10">
      <c r="A2" s="55" t="s">
        <v>323</v>
      </c>
      <c r="B2" s="56" t="s">
        <v>322</v>
      </c>
      <c r="C2" s="55" t="s">
        <v>357</v>
      </c>
      <c r="D2" s="57"/>
      <c r="E2" s="58"/>
      <c r="F2" s="55" t="s">
        <v>358</v>
      </c>
      <c r="G2" s="57"/>
      <c r="H2" s="58"/>
    </row>
    <row r="3" spans="1:10">
      <c r="A3" s="59"/>
      <c r="B3" s="59"/>
      <c r="C3" s="60" t="s">
        <v>321</v>
      </c>
      <c r="D3" s="60" t="s">
        <v>320</v>
      </c>
      <c r="E3" s="60" t="s">
        <v>319</v>
      </c>
      <c r="F3" s="60" t="s">
        <v>321</v>
      </c>
      <c r="G3" s="60" t="s">
        <v>320</v>
      </c>
      <c r="H3" s="60" t="s">
        <v>319</v>
      </c>
      <c r="I3" s="60" t="s">
        <v>321</v>
      </c>
    </row>
    <row r="4" spans="1:10" ht="25.5">
      <c r="A4" s="62" t="s">
        <v>318</v>
      </c>
      <c r="B4" s="63" t="s">
        <v>0</v>
      </c>
      <c r="C4" s="64">
        <v>20959.060000000001</v>
      </c>
      <c r="D4" s="64">
        <v>0</v>
      </c>
      <c r="E4" s="64">
        <v>20959.060000000001</v>
      </c>
      <c r="F4" s="64">
        <v>33434.79</v>
      </c>
      <c r="G4" s="64">
        <v>980.96</v>
      </c>
      <c r="H4" s="64">
        <v>32453.83</v>
      </c>
      <c r="I4" s="70">
        <f>C4+F4</f>
        <v>54393.850000000006</v>
      </c>
    </row>
    <row r="5" spans="1:10">
      <c r="A5" s="66" t="s">
        <v>1</v>
      </c>
      <c r="B5" s="67" t="s">
        <v>317</v>
      </c>
      <c r="C5" s="68">
        <v>5078.78</v>
      </c>
      <c r="D5" s="68">
        <v>275</v>
      </c>
      <c r="E5" s="68">
        <v>4803.78</v>
      </c>
      <c r="F5" s="68">
        <v>8688.4</v>
      </c>
      <c r="G5" s="68">
        <v>8688.4</v>
      </c>
      <c r="H5" s="68">
        <v>0</v>
      </c>
      <c r="I5" s="70">
        <f t="shared" ref="I5:I68" si="0">C5+F5</f>
        <v>13767.18</v>
      </c>
    </row>
    <row r="6" spans="1:10">
      <c r="A6" s="62" t="s">
        <v>2</v>
      </c>
      <c r="B6" s="63" t="s">
        <v>316</v>
      </c>
      <c r="C6" s="64">
        <v>7932.06</v>
      </c>
      <c r="D6" s="64">
        <v>2358.3200000000002</v>
      </c>
      <c r="E6" s="64">
        <v>5573.74</v>
      </c>
      <c r="F6" s="64">
        <v>3270.64</v>
      </c>
      <c r="G6" s="64">
        <v>3270.64</v>
      </c>
      <c r="H6" s="64">
        <v>0</v>
      </c>
      <c r="I6" s="70">
        <f t="shared" si="0"/>
        <v>11202.7</v>
      </c>
    </row>
    <row r="7" spans="1:10">
      <c r="A7" s="66" t="s">
        <v>229</v>
      </c>
      <c r="B7" s="67" t="s">
        <v>315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  <c r="I7" s="70">
        <f t="shared" si="0"/>
        <v>0</v>
      </c>
    </row>
    <row r="8" spans="1:10">
      <c r="A8" s="62" t="s">
        <v>4</v>
      </c>
      <c r="B8" s="63" t="s">
        <v>3</v>
      </c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  <c r="I8" s="70">
        <f t="shared" si="0"/>
        <v>0</v>
      </c>
    </row>
    <row r="9" spans="1:10">
      <c r="A9" s="66" t="s">
        <v>314</v>
      </c>
      <c r="B9" s="67" t="s">
        <v>313</v>
      </c>
      <c r="C9" s="68">
        <v>0</v>
      </c>
      <c r="D9" s="68">
        <v>0</v>
      </c>
      <c r="E9" s="68">
        <v>0</v>
      </c>
      <c r="F9" s="68">
        <v>0</v>
      </c>
      <c r="G9" s="68">
        <v>0</v>
      </c>
      <c r="H9" s="68">
        <v>0</v>
      </c>
      <c r="I9" s="70">
        <f t="shared" si="0"/>
        <v>0</v>
      </c>
    </row>
    <row r="10" spans="1:10">
      <c r="A10" s="62" t="s">
        <v>5</v>
      </c>
      <c r="B10" s="63" t="s">
        <v>312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70">
        <f t="shared" si="0"/>
        <v>0</v>
      </c>
    </row>
    <row r="11" spans="1:10">
      <c r="A11" s="66" t="s">
        <v>311</v>
      </c>
      <c r="B11" s="67" t="s">
        <v>310</v>
      </c>
      <c r="C11" s="68">
        <v>1467.25</v>
      </c>
      <c r="D11" s="68">
        <v>1467.25</v>
      </c>
      <c r="E11" s="68">
        <v>0</v>
      </c>
      <c r="F11" s="68">
        <v>15809.21</v>
      </c>
      <c r="G11" s="68">
        <v>15809.21</v>
      </c>
      <c r="H11" s="68">
        <v>0</v>
      </c>
      <c r="I11" s="70">
        <f t="shared" si="0"/>
        <v>17276.46</v>
      </c>
    </row>
    <row r="12" spans="1:10">
      <c r="A12" s="62" t="s">
        <v>7</v>
      </c>
      <c r="B12" s="63" t="s">
        <v>6</v>
      </c>
      <c r="C12" s="64">
        <v>29104.91</v>
      </c>
      <c r="D12" s="64">
        <v>29104.91</v>
      </c>
      <c r="E12" s="64">
        <v>0</v>
      </c>
      <c r="F12" s="64">
        <v>63891.03</v>
      </c>
      <c r="G12" s="64">
        <v>63891.03</v>
      </c>
      <c r="H12" s="64">
        <v>0</v>
      </c>
      <c r="I12" s="70">
        <f t="shared" si="0"/>
        <v>92995.94</v>
      </c>
    </row>
    <row r="13" spans="1:10">
      <c r="A13" s="66" t="s">
        <v>8</v>
      </c>
      <c r="B13" s="67" t="s">
        <v>309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70">
        <f t="shared" si="0"/>
        <v>0</v>
      </c>
    </row>
    <row r="14" spans="1:10">
      <c r="A14" s="62" t="s">
        <v>10</v>
      </c>
      <c r="B14" s="63" t="s">
        <v>9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70">
        <f t="shared" si="0"/>
        <v>0</v>
      </c>
    </row>
    <row r="15" spans="1:10">
      <c r="A15" s="66" t="s">
        <v>12</v>
      </c>
      <c r="B15" s="67" t="s">
        <v>11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70">
        <f t="shared" si="0"/>
        <v>0</v>
      </c>
    </row>
    <row r="16" spans="1:10">
      <c r="A16" s="62" t="s">
        <v>14</v>
      </c>
      <c r="B16" s="63" t="s">
        <v>13</v>
      </c>
      <c r="C16" s="64">
        <v>1875.86</v>
      </c>
      <c r="D16" s="64">
        <v>1875.86</v>
      </c>
      <c r="E16" s="64">
        <v>0</v>
      </c>
      <c r="F16" s="64">
        <v>19719.71</v>
      </c>
      <c r="G16" s="64">
        <v>19719.71</v>
      </c>
      <c r="H16" s="64">
        <v>0</v>
      </c>
      <c r="I16" s="70">
        <f t="shared" si="0"/>
        <v>21595.57</v>
      </c>
    </row>
    <row r="17" spans="1:9">
      <c r="A17" s="66" t="s">
        <v>17</v>
      </c>
      <c r="B17" s="67" t="s">
        <v>16</v>
      </c>
      <c r="C17" s="68">
        <v>5553.09</v>
      </c>
      <c r="D17" s="68">
        <v>5553.09</v>
      </c>
      <c r="E17" s="68">
        <v>0</v>
      </c>
      <c r="F17" s="68">
        <v>16987.29</v>
      </c>
      <c r="G17" s="68">
        <v>16987.29</v>
      </c>
      <c r="H17" s="68">
        <v>0</v>
      </c>
      <c r="I17" s="70">
        <f t="shared" si="0"/>
        <v>22540.38</v>
      </c>
    </row>
    <row r="18" spans="1:9">
      <c r="A18" s="62" t="s">
        <v>18</v>
      </c>
      <c r="B18" s="63" t="s">
        <v>307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70">
        <f t="shared" si="0"/>
        <v>0</v>
      </c>
    </row>
    <row r="19" spans="1:9">
      <c r="A19" s="66" t="s">
        <v>20</v>
      </c>
      <c r="B19" s="67" t="s">
        <v>19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70">
        <f t="shared" si="0"/>
        <v>0</v>
      </c>
    </row>
    <row r="20" spans="1:9">
      <c r="A20" s="62" t="s">
        <v>22</v>
      </c>
      <c r="B20" s="63" t="s">
        <v>21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70">
        <f t="shared" si="0"/>
        <v>0</v>
      </c>
    </row>
    <row r="21" spans="1:9">
      <c r="A21" s="66" t="s">
        <v>24</v>
      </c>
      <c r="B21" s="67" t="s">
        <v>23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70">
        <f t="shared" si="0"/>
        <v>0</v>
      </c>
    </row>
    <row r="22" spans="1:9">
      <c r="A22" s="62" t="s">
        <v>306</v>
      </c>
      <c r="B22" s="63" t="s">
        <v>25</v>
      </c>
      <c r="C22" s="64">
        <v>3559.22</v>
      </c>
      <c r="D22" s="64">
        <v>3559.22</v>
      </c>
      <c r="E22" s="64">
        <v>0</v>
      </c>
      <c r="F22" s="64">
        <v>7778.46</v>
      </c>
      <c r="G22" s="64">
        <v>7778.46</v>
      </c>
      <c r="H22" s="64">
        <v>0</v>
      </c>
      <c r="I22" s="70">
        <f t="shared" si="0"/>
        <v>11337.68</v>
      </c>
    </row>
    <row r="23" spans="1:9">
      <c r="A23" s="66" t="s">
        <v>305</v>
      </c>
      <c r="B23" s="67" t="s">
        <v>26</v>
      </c>
      <c r="C23" s="68">
        <v>0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70">
        <f t="shared" si="0"/>
        <v>0</v>
      </c>
    </row>
    <row r="24" spans="1:9">
      <c r="A24" s="62" t="s">
        <v>304</v>
      </c>
      <c r="B24" s="63" t="s">
        <v>27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70">
        <f t="shared" si="0"/>
        <v>0</v>
      </c>
    </row>
    <row r="25" spans="1:9">
      <c r="A25" s="66" t="s">
        <v>303</v>
      </c>
      <c r="B25" s="67" t="s">
        <v>28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  <c r="H25" s="68">
        <v>0</v>
      </c>
      <c r="I25" s="70">
        <f t="shared" si="0"/>
        <v>0</v>
      </c>
    </row>
    <row r="26" spans="1:9">
      <c r="A26" s="62" t="s">
        <v>29</v>
      </c>
      <c r="B26" s="63" t="s">
        <v>302</v>
      </c>
      <c r="C26" s="64">
        <v>16359.72</v>
      </c>
      <c r="D26" s="64">
        <v>16359.72</v>
      </c>
      <c r="E26" s="64">
        <v>0</v>
      </c>
      <c r="F26" s="64">
        <v>53151.03</v>
      </c>
      <c r="G26" s="64">
        <v>53151.03</v>
      </c>
      <c r="H26" s="64">
        <v>0</v>
      </c>
      <c r="I26" s="70">
        <f t="shared" si="0"/>
        <v>69510.75</v>
      </c>
    </row>
    <row r="27" spans="1:9">
      <c r="A27" s="66" t="s">
        <v>30</v>
      </c>
      <c r="B27" s="67" t="s">
        <v>301</v>
      </c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  <c r="I27" s="70">
        <f t="shared" si="0"/>
        <v>0</v>
      </c>
    </row>
    <row r="28" spans="1:9">
      <c r="A28" s="62" t="s">
        <v>32</v>
      </c>
      <c r="B28" s="63" t="s">
        <v>31</v>
      </c>
      <c r="C28" s="64">
        <v>0</v>
      </c>
      <c r="D28" s="64">
        <v>0</v>
      </c>
      <c r="E28" s="64">
        <v>0</v>
      </c>
      <c r="F28" s="64">
        <v>0</v>
      </c>
      <c r="G28" s="64">
        <v>0</v>
      </c>
      <c r="H28" s="64">
        <v>0</v>
      </c>
      <c r="I28" s="70">
        <f t="shared" si="0"/>
        <v>0</v>
      </c>
    </row>
    <row r="29" spans="1:9">
      <c r="A29" s="66" t="s">
        <v>34</v>
      </c>
      <c r="B29" s="67" t="s">
        <v>33</v>
      </c>
      <c r="C29" s="68">
        <v>0</v>
      </c>
      <c r="D29" s="68">
        <v>0</v>
      </c>
      <c r="E29" s="68">
        <v>0</v>
      </c>
      <c r="F29" s="68">
        <v>0</v>
      </c>
      <c r="G29" s="68">
        <v>0</v>
      </c>
      <c r="H29" s="68">
        <v>0</v>
      </c>
      <c r="I29" s="70">
        <f t="shared" si="0"/>
        <v>0</v>
      </c>
    </row>
    <row r="30" spans="1:9">
      <c r="A30" s="62" t="s">
        <v>300</v>
      </c>
      <c r="B30" s="63" t="s">
        <v>299</v>
      </c>
      <c r="C30" s="64">
        <v>16994.990000000002</v>
      </c>
      <c r="D30" s="64">
        <v>4077.54</v>
      </c>
      <c r="E30" s="64">
        <v>12917.45</v>
      </c>
      <c r="F30" s="64">
        <v>18772.68</v>
      </c>
      <c r="G30" s="64">
        <v>18772.68</v>
      </c>
      <c r="H30" s="64">
        <v>0</v>
      </c>
      <c r="I30" s="70">
        <f t="shared" si="0"/>
        <v>35767.67</v>
      </c>
    </row>
    <row r="31" spans="1:9">
      <c r="A31" s="66" t="s">
        <v>36</v>
      </c>
      <c r="B31" s="67" t="s">
        <v>35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70">
        <f t="shared" si="0"/>
        <v>0</v>
      </c>
    </row>
    <row r="32" spans="1:9">
      <c r="A32" s="62" t="s">
        <v>38</v>
      </c>
      <c r="B32" s="63" t="s">
        <v>37</v>
      </c>
      <c r="C32" s="64">
        <v>5.08</v>
      </c>
      <c r="D32" s="64">
        <v>5.08</v>
      </c>
      <c r="E32" s="64">
        <v>0</v>
      </c>
      <c r="F32" s="64">
        <v>15381.77</v>
      </c>
      <c r="G32" s="64">
        <v>15381.77</v>
      </c>
      <c r="H32" s="64">
        <v>0</v>
      </c>
      <c r="I32" s="70">
        <f t="shared" si="0"/>
        <v>15386.85</v>
      </c>
    </row>
    <row r="33" spans="1:9">
      <c r="A33" s="66" t="s">
        <v>39</v>
      </c>
      <c r="B33" s="67" t="s">
        <v>252</v>
      </c>
      <c r="C33" s="68">
        <v>0</v>
      </c>
      <c r="D33" s="68">
        <v>0</v>
      </c>
      <c r="E33" s="68">
        <v>0</v>
      </c>
      <c r="F33" s="68">
        <v>1871121.42</v>
      </c>
      <c r="G33" s="68">
        <v>564642.97</v>
      </c>
      <c r="H33" s="68">
        <v>1306478.45</v>
      </c>
      <c r="I33" s="70">
        <f t="shared" si="0"/>
        <v>1871121.42</v>
      </c>
    </row>
    <row r="34" spans="1:9">
      <c r="A34" s="62" t="s">
        <v>40</v>
      </c>
      <c r="B34" s="63" t="s">
        <v>298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  <c r="I34" s="70">
        <f t="shared" si="0"/>
        <v>0</v>
      </c>
    </row>
    <row r="35" spans="1:9">
      <c r="A35" s="66" t="s">
        <v>42</v>
      </c>
      <c r="B35" s="67" t="s">
        <v>41</v>
      </c>
      <c r="C35" s="68">
        <v>0</v>
      </c>
      <c r="D35" s="68">
        <v>0</v>
      </c>
      <c r="E35" s="68">
        <v>0</v>
      </c>
      <c r="F35" s="68">
        <v>0</v>
      </c>
      <c r="G35" s="68">
        <v>0</v>
      </c>
      <c r="H35" s="68">
        <v>0</v>
      </c>
      <c r="I35" s="70">
        <f t="shared" si="0"/>
        <v>0</v>
      </c>
    </row>
    <row r="36" spans="1:9">
      <c r="A36" s="62" t="s">
        <v>44</v>
      </c>
      <c r="B36" s="63" t="s">
        <v>43</v>
      </c>
      <c r="C36" s="64">
        <v>6136.9</v>
      </c>
      <c r="D36" s="64">
        <v>1304.33</v>
      </c>
      <c r="E36" s="64">
        <v>4832.57</v>
      </c>
      <c r="F36" s="64">
        <v>15728.62</v>
      </c>
      <c r="G36" s="64">
        <v>15728.62</v>
      </c>
      <c r="H36" s="64">
        <v>0</v>
      </c>
      <c r="I36" s="70">
        <f t="shared" si="0"/>
        <v>21865.52</v>
      </c>
    </row>
    <row r="37" spans="1:9">
      <c r="A37" s="66" t="s">
        <v>46</v>
      </c>
      <c r="B37" s="67" t="s">
        <v>45</v>
      </c>
      <c r="C37" s="68">
        <v>12480.18</v>
      </c>
      <c r="D37" s="68">
        <v>5500.79</v>
      </c>
      <c r="E37" s="68">
        <v>6979.39</v>
      </c>
      <c r="F37" s="68">
        <v>9250.3700000000008</v>
      </c>
      <c r="G37" s="68">
        <v>9250.3700000000008</v>
      </c>
      <c r="H37" s="68">
        <v>0</v>
      </c>
      <c r="I37" s="70">
        <f t="shared" si="0"/>
        <v>21730.550000000003</v>
      </c>
    </row>
    <row r="38" spans="1:9">
      <c r="A38" s="62" t="s">
        <v>48</v>
      </c>
      <c r="B38" s="63" t="s">
        <v>47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70">
        <f t="shared" si="0"/>
        <v>0</v>
      </c>
    </row>
    <row r="39" spans="1:9">
      <c r="A39" s="66" t="s">
        <v>49</v>
      </c>
      <c r="B39" s="67" t="s">
        <v>297</v>
      </c>
      <c r="C39" s="68">
        <v>0</v>
      </c>
      <c r="D39" s="68">
        <v>0</v>
      </c>
      <c r="E39" s="68">
        <v>0</v>
      </c>
      <c r="F39" s="68">
        <v>0</v>
      </c>
      <c r="G39" s="68">
        <v>0</v>
      </c>
      <c r="H39" s="68">
        <v>0</v>
      </c>
      <c r="I39" s="70">
        <f t="shared" si="0"/>
        <v>0</v>
      </c>
    </row>
    <row r="40" spans="1:9">
      <c r="A40" s="62" t="s">
        <v>50</v>
      </c>
      <c r="B40" s="63" t="s">
        <v>296</v>
      </c>
      <c r="C40" s="64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70">
        <f t="shared" si="0"/>
        <v>0</v>
      </c>
    </row>
    <row r="41" spans="1:9">
      <c r="A41" s="66" t="s">
        <v>51</v>
      </c>
      <c r="B41" s="67" t="s">
        <v>295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70">
        <f t="shared" si="0"/>
        <v>0</v>
      </c>
    </row>
    <row r="42" spans="1:9" ht="25.5">
      <c r="A42" s="62" t="s">
        <v>53</v>
      </c>
      <c r="B42" s="63" t="s">
        <v>294</v>
      </c>
      <c r="C42" s="64">
        <v>4127.93</v>
      </c>
      <c r="D42" s="64">
        <v>4127.93</v>
      </c>
      <c r="E42" s="64">
        <v>0</v>
      </c>
      <c r="F42" s="64">
        <v>9774.2099999999991</v>
      </c>
      <c r="G42" s="64">
        <v>9774.2099999999991</v>
      </c>
      <c r="H42" s="64">
        <v>0</v>
      </c>
      <c r="I42" s="70">
        <f t="shared" si="0"/>
        <v>13902.14</v>
      </c>
    </row>
    <row r="43" spans="1:9">
      <c r="A43" s="66" t="s">
        <v>54</v>
      </c>
      <c r="B43" s="67" t="s">
        <v>293</v>
      </c>
      <c r="C43" s="68">
        <v>0</v>
      </c>
      <c r="D43" s="68">
        <v>0</v>
      </c>
      <c r="E43" s="68">
        <v>0</v>
      </c>
      <c r="F43" s="68">
        <v>0</v>
      </c>
      <c r="G43" s="68">
        <v>0</v>
      </c>
      <c r="H43" s="68">
        <v>0</v>
      </c>
      <c r="I43" s="70">
        <f t="shared" si="0"/>
        <v>0</v>
      </c>
    </row>
    <row r="44" spans="1:9">
      <c r="A44" s="62" t="s">
        <v>56</v>
      </c>
      <c r="B44" s="63" t="s">
        <v>55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70">
        <f t="shared" si="0"/>
        <v>0</v>
      </c>
    </row>
    <row r="45" spans="1:9">
      <c r="A45" s="66" t="s">
        <v>58</v>
      </c>
      <c r="B45" s="67" t="s">
        <v>57</v>
      </c>
      <c r="C45" s="68">
        <v>2263.9899999999998</v>
      </c>
      <c r="D45" s="68">
        <v>2263.9899999999998</v>
      </c>
      <c r="E45" s="68">
        <v>0</v>
      </c>
      <c r="F45" s="68">
        <v>12178.05</v>
      </c>
      <c r="G45" s="68">
        <v>12178.05</v>
      </c>
      <c r="H45" s="68">
        <v>0</v>
      </c>
      <c r="I45" s="70">
        <f t="shared" si="0"/>
        <v>14442.039999999999</v>
      </c>
    </row>
    <row r="46" spans="1:9">
      <c r="A46" s="62" t="s">
        <v>60</v>
      </c>
      <c r="B46" s="63" t="s">
        <v>59</v>
      </c>
      <c r="C46" s="64">
        <v>28261.29</v>
      </c>
      <c r="D46" s="64">
        <v>11566.94</v>
      </c>
      <c r="E46" s="64">
        <v>16694.349999999999</v>
      </c>
      <c r="F46" s="64">
        <v>16414.55</v>
      </c>
      <c r="G46" s="64">
        <v>16414.55</v>
      </c>
      <c r="H46" s="64">
        <v>0</v>
      </c>
      <c r="I46" s="70">
        <f t="shared" si="0"/>
        <v>44675.839999999997</v>
      </c>
    </row>
    <row r="47" spans="1:9">
      <c r="A47" s="66" t="s">
        <v>292</v>
      </c>
      <c r="B47" s="67" t="s">
        <v>291</v>
      </c>
      <c r="C47" s="68">
        <v>3157.83</v>
      </c>
      <c r="D47" s="68">
        <v>504.07</v>
      </c>
      <c r="E47" s="68">
        <v>2653.76</v>
      </c>
      <c r="F47" s="68">
        <v>7235.04</v>
      </c>
      <c r="G47" s="68">
        <v>7235.04</v>
      </c>
      <c r="H47" s="68">
        <v>0</v>
      </c>
      <c r="I47" s="70">
        <f t="shared" si="0"/>
        <v>10392.869999999999</v>
      </c>
    </row>
    <row r="48" spans="1:9">
      <c r="A48" s="62" t="s">
        <v>61</v>
      </c>
      <c r="B48" s="63" t="s">
        <v>290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70">
        <f t="shared" si="0"/>
        <v>0</v>
      </c>
    </row>
    <row r="49" spans="1:9">
      <c r="A49" s="66" t="s">
        <v>63</v>
      </c>
      <c r="B49" s="67" t="s">
        <v>62</v>
      </c>
      <c r="C49" s="68">
        <v>3823.58</v>
      </c>
      <c r="D49" s="68">
        <v>0</v>
      </c>
      <c r="E49" s="68">
        <v>3823.58</v>
      </c>
      <c r="F49" s="68">
        <v>0</v>
      </c>
      <c r="G49" s="68">
        <v>0</v>
      </c>
      <c r="H49" s="68">
        <v>0</v>
      </c>
      <c r="I49" s="70">
        <f t="shared" si="0"/>
        <v>3823.58</v>
      </c>
    </row>
    <row r="50" spans="1:9">
      <c r="A50" s="62" t="s">
        <v>65</v>
      </c>
      <c r="B50" s="63" t="s">
        <v>64</v>
      </c>
      <c r="C50" s="64">
        <v>0</v>
      </c>
      <c r="D50" s="64">
        <v>0</v>
      </c>
      <c r="E50" s="64">
        <v>0</v>
      </c>
      <c r="F50" s="64">
        <v>5436.39</v>
      </c>
      <c r="G50" s="64">
        <v>5436.39</v>
      </c>
      <c r="H50" s="64">
        <v>0</v>
      </c>
      <c r="I50" s="70">
        <f t="shared" si="0"/>
        <v>5436.39</v>
      </c>
    </row>
    <row r="51" spans="1:9">
      <c r="A51" s="66" t="s">
        <v>67</v>
      </c>
      <c r="B51" s="67" t="s">
        <v>66</v>
      </c>
      <c r="C51" s="68">
        <v>0</v>
      </c>
      <c r="D51" s="68">
        <v>0</v>
      </c>
      <c r="E51" s="68">
        <v>0</v>
      </c>
      <c r="F51" s="68">
        <v>0</v>
      </c>
      <c r="G51" s="68">
        <v>0</v>
      </c>
      <c r="H51" s="68">
        <v>0</v>
      </c>
      <c r="I51" s="70">
        <f t="shared" si="0"/>
        <v>0</v>
      </c>
    </row>
    <row r="52" spans="1:9">
      <c r="A52" s="62" t="s">
        <v>68</v>
      </c>
      <c r="B52" s="63" t="s">
        <v>289</v>
      </c>
      <c r="C52" s="64">
        <v>15858.29</v>
      </c>
      <c r="D52" s="64">
        <v>167.29</v>
      </c>
      <c r="E52" s="64">
        <v>15691</v>
      </c>
      <c r="F52" s="64">
        <v>37455.78</v>
      </c>
      <c r="G52" s="64">
        <v>37455.78</v>
      </c>
      <c r="H52" s="64">
        <v>0</v>
      </c>
      <c r="I52" s="70">
        <f t="shared" si="0"/>
        <v>53314.07</v>
      </c>
    </row>
    <row r="53" spans="1:9">
      <c r="A53" s="66" t="s">
        <v>70</v>
      </c>
      <c r="B53" s="67" t="s">
        <v>69</v>
      </c>
      <c r="C53" s="68">
        <v>0</v>
      </c>
      <c r="D53" s="68">
        <v>0</v>
      </c>
      <c r="E53" s="68">
        <v>0</v>
      </c>
      <c r="F53" s="68">
        <v>0</v>
      </c>
      <c r="G53" s="68">
        <v>0</v>
      </c>
      <c r="H53" s="68">
        <v>0</v>
      </c>
      <c r="I53" s="70">
        <f t="shared" si="0"/>
        <v>0</v>
      </c>
    </row>
    <row r="54" spans="1:9">
      <c r="A54" s="62" t="s">
        <v>72</v>
      </c>
      <c r="B54" s="63" t="s">
        <v>71</v>
      </c>
      <c r="C54" s="64">
        <v>16531.259999999998</v>
      </c>
      <c r="D54" s="64">
        <v>16531.259999999998</v>
      </c>
      <c r="E54" s="64">
        <v>0</v>
      </c>
      <c r="F54" s="64">
        <v>125054.71</v>
      </c>
      <c r="G54" s="64">
        <v>125054.71</v>
      </c>
      <c r="H54" s="64">
        <v>0</v>
      </c>
      <c r="I54" s="70">
        <f t="shared" si="0"/>
        <v>141585.97</v>
      </c>
    </row>
    <row r="55" spans="1:9">
      <c r="A55" s="66" t="s">
        <v>74</v>
      </c>
      <c r="B55" s="67" t="s">
        <v>73</v>
      </c>
      <c r="C55" s="68">
        <v>116085.6</v>
      </c>
      <c r="D55" s="68">
        <v>116085.6</v>
      </c>
      <c r="E55" s="68">
        <v>0</v>
      </c>
      <c r="F55" s="68">
        <v>252793.78</v>
      </c>
      <c r="G55" s="68">
        <v>252793.78</v>
      </c>
      <c r="H55" s="68">
        <v>0</v>
      </c>
      <c r="I55" s="70">
        <f t="shared" si="0"/>
        <v>368879.38</v>
      </c>
    </row>
    <row r="56" spans="1:9" ht="25.5">
      <c r="A56" s="62" t="s">
        <v>78</v>
      </c>
      <c r="B56" s="63" t="s">
        <v>288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70">
        <f t="shared" si="0"/>
        <v>0</v>
      </c>
    </row>
    <row r="57" spans="1:9">
      <c r="A57" s="66" t="s">
        <v>80</v>
      </c>
      <c r="B57" s="67" t="s">
        <v>79</v>
      </c>
      <c r="C57" s="68">
        <v>0</v>
      </c>
      <c r="D57" s="68">
        <v>0</v>
      </c>
      <c r="E57" s="68">
        <v>0</v>
      </c>
      <c r="F57" s="68">
        <v>0</v>
      </c>
      <c r="G57" s="68">
        <v>0</v>
      </c>
      <c r="H57" s="68">
        <v>0</v>
      </c>
      <c r="I57" s="70">
        <f t="shared" si="0"/>
        <v>0</v>
      </c>
    </row>
    <row r="58" spans="1:9">
      <c r="A58" s="62" t="s">
        <v>82</v>
      </c>
      <c r="B58" s="63" t="s">
        <v>81</v>
      </c>
      <c r="C58" s="64">
        <v>0</v>
      </c>
      <c r="D58" s="64">
        <v>0</v>
      </c>
      <c r="E58" s="64">
        <v>0</v>
      </c>
      <c r="F58" s="64">
        <v>0</v>
      </c>
      <c r="G58" s="64">
        <v>0</v>
      </c>
      <c r="H58" s="64">
        <v>0</v>
      </c>
      <c r="I58" s="70">
        <f t="shared" si="0"/>
        <v>0</v>
      </c>
    </row>
    <row r="59" spans="1:9">
      <c r="A59" s="66" t="s">
        <v>84</v>
      </c>
      <c r="B59" s="67" t="s">
        <v>83</v>
      </c>
      <c r="C59" s="68">
        <v>0</v>
      </c>
      <c r="D59" s="68">
        <v>0</v>
      </c>
      <c r="E59" s="68">
        <v>0</v>
      </c>
      <c r="F59" s="68">
        <v>0</v>
      </c>
      <c r="G59" s="68">
        <v>0</v>
      </c>
      <c r="H59" s="68">
        <v>0</v>
      </c>
      <c r="I59" s="70">
        <f t="shared" si="0"/>
        <v>0</v>
      </c>
    </row>
    <row r="60" spans="1:9">
      <c r="A60" s="62" t="s">
        <v>86</v>
      </c>
      <c r="B60" s="63" t="s">
        <v>85</v>
      </c>
      <c r="C60" s="64">
        <v>0</v>
      </c>
      <c r="D60" s="64">
        <v>0</v>
      </c>
      <c r="E60" s="64">
        <v>0</v>
      </c>
      <c r="F60" s="64">
        <v>0</v>
      </c>
      <c r="G60" s="64">
        <v>0</v>
      </c>
      <c r="H60" s="64">
        <v>0</v>
      </c>
      <c r="I60" s="70">
        <f t="shared" si="0"/>
        <v>0</v>
      </c>
    </row>
    <row r="61" spans="1:9">
      <c r="A61" s="66" t="s">
        <v>88</v>
      </c>
      <c r="B61" s="67" t="s">
        <v>87</v>
      </c>
      <c r="C61" s="68">
        <v>0</v>
      </c>
      <c r="D61" s="68">
        <v>0</v>
      </c>
      <c r="E61" s="68">
        <v>0</v>
      </c>
      <c r="F61" s="68">
        <v>0</v>
      </c>
      <c r="G61" s="68">
        <v>0</v>
      </c>
      <c r="H61" s="68">
        <v>0</v>
      </c>
      <c r="I61" s="70">
        <f t="shared" si="0"/>
        <v>0</v>
      </c>
    </row>
    <row r="62" spans="1:9">
      <c r="A62" s="62" t="s">
        <v>90</v>
      </c>
      <c r="B62" s="63" t="s">
        <v>89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70">
        <f t="shared" si="0"/>
        <v>0</v>
      </c>
    </row>
    <row r="63" spans="1:9">
      <c r="A63" s="66" t="s">
        <v>96</v>
      </c>
      <c r="B63" s="67" t="s">
        <v>286</v>
      </c>
      <c r="C63" s="68">
        <v>7260.07</v>
      </c>
      <c r="D63" s="68">
        <v>0</v>
      </c>
      <c r="E63" s="68">
        <v>7260.07</v>
      </c>
      <c r="F63" s="68">
        <v>13255.72</v>
      </c>
      <c r="G63" s="68">
        <v>13255.72</v>
      </c>
      <c r="H63" s="68">
        <v>0</v>
      </c>
      <c r="I63" s="70">
        <f t="shared" si="0"/>
        <v>20515.79</v>
      </c>
    </row>
    <row r="64" spans="1:9">
      <c r="A64" s="62" t="s">
        <v>98</v>
      </c>
      <c r="B64" s="63" t="s">
        <v>97</v>
      </c>
      <c r="C64" s="64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70">
        <f t="shared" si="0"/>
        <v>0</v>
      </c>
    </row>
    <row r="65" spans="1:9">
      <c r="A65" s="66" t="s">
        <v>102</v>
      </c>
      <c r="B65" s="67" t="s">
        <v>101</v>
      </c>
      <c r="C65" s="68">
        <v>0</v>
      </c>
      <c r="D65" s="68">
        <v>0</v>
      </c>
      <c r="E65" s="68">
        <v>0</v>
      </c>
      <c r="F65" s="68">
        <v>0</v>
      </c>
      <c r="G65" s="68">
        <v>0</v>
      </c>
      <c r="H65" s="68">
        <v>0</v>
      </c>
      <c r="I65" s="70">
        <f t="shared" si="0"/>
        <v>0</v>
      </c>
    </row>
    <row r="66" spans="1:9">
      <c r="A66" s="62" t="s">
        <v>104</v>
      </c>
      <c r="B66" s="63" t="s">
        <v>103</v>
      </c>
      <c r="C66" s="64">
        <v>6237.6</v>
      </c>
      <c r="D66" s="64">
        <v>1209.46</v>
      </c>
      <c r="E66" s="64">
        <v>5028.1400000000003</v>
      </c>
      <c r="F66" s="64">
        <v>30609.85</v>
      </c>
      <c r="G66" s="64">
        <v>30609.85</v>
      </c>
      <c r="H66" s="64">
        <v>0</v>
      </c>
      <c r="I66" s="70">
        <f t="shared" si="0"/>
        <v>36847.449999999997</v>
      </c>
    </row>
    <row r="67" spans="1:9">
      <c r="A67" s="66" t="s">
        <v>106</v>
      </c>
      <c r="B67" s="67" t="s">
        <v>105</v>
      </c>
      <c r="C67" s="68">
        <v>23980.81</v>
      </c>
      <c r="D67" s="68">
        <v>4499.1400000000003</v>
      </c>
      <c r="E67" s="68">
        <v>19481.669999999998</v>
      </c>
      <c r="F67" s="68">
        <v>20695.03</v>
      </c>
      <c r="G67" s="68">
        <v>20695.03</v>
      </c>
      <c r="H67" s="68">
        <v>0</v>
      </c>
      <c r="I67" s="70">
        <f t="shared" si="0"/>
        <v>44675.839999999997</v>
      </c>
    </row>
    <row r="68" spans="1:9">
      <c r="A68" s="62" t="s">
        <v>108</v>
      </c>
      <c r="B68" s="63" t="s">
        <v>107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70">
        <f t="shared" si="0"/>
        <v>0</v>
      </c>
    </row>
    <row r="69" spans="1:9">
      <c r="A69" s="66" t="s">
        <v>109</v>
      </c>
      <c r="B69" s="67" t="s">
        <v>284</v>
      </c>
      <c r="C69" s="68">
        <v>0</v>
      </c>
      <c r="D69" s="68">
        <v>0</v>
      </c>
      <c r="E69" s="68">
        <v>0</v>
      </c>
      <c r="F69" s="68">
        <v>0</v>
      </c>
      <c r="G69" s="68">
        <v>0</v>
      </c>
      <c r="H69" s="68">
        <v>0</v>
      </c>
      <c r="I69" s="70">
        <f t="shared" ref="I69:I132" si="1">C69+F69</f>
        <v>0</v>
      </c>
    </row>
    <row r="70" spans="1:9">
      <c r="A70" s="62" t="s">
        <v>111</v>
      </c>
      <c r="B70" s="63" t="s">
        <v>110</v>
      </c>
      <c r="C70" s="64">
        <v>196484.39</v>
      </c>
      <c r="D70" s="64">
        <v>74744.06</v>
      </c>
      <c r="E70" s="64">
        <v>121740.33</v>
      </c>
      <c r="F70" s="64">
        <v>200199.29</v>
      </c>
      <c r="G70" s="64">
        <v>200199.29</v>
      </c>
      <c r="H70" s="64">
        <v>0</v>
      </c>
      <c r="I70" s="70">
        <f t="shared" si="1"/>
        <v>396683.68000000005</v>
      </c>
    </row>
    <row r="71" spans="1:9">
      <c r="A71" s="66" t="s">
        <v>113</v>
      </c>
      <c r="B71" s="67" t="s">
        <v>112</v>
      </c>
      <c r="C71" s="68">
        <v>0</v>
      </c>
      <c r="D71" s="68">
        <v>0</v>
      </c>
      <c r="E71" s="68">
        <v>0</v>
      </c>
      <c r="F71" s="68">
        <v>0</v>
      </c>
      <c r="G71" s="68">
        <v>0</v>
      </c>
      <c r="H71" s="68">
        <v>0</v>
      </c>
      <c r="I71" s="70">
        <f t="shared" si="1"/>
        <v>0</v>
      </c>
    </row>
    <row r="72" spans="1:9">
      <c r="A72" s="62" t="s">
        <v>283</v>
      </c>
      <c r="B72" s="63" t="s">
        <v>282</v>
      </c>
      <c r="C72" s="64">
        <v>1774.9</v>
      </c>
      <c r="D72" s="64">
        <v>0</v>
      </c>
      <c r="E72" s="64">
        <v>1774.9</v>
      </c>
      <c r="F72" s="64">
        <v>9967.69</v>
      </c>
      <c r="G72" s="64">
        <v>9967.69</v>
      </c>
      <c r="H72" s="64">
        <v>0</v>
      </c>
      <c r="I72" s="70">
        <f t="shared" si="1"/>
        <v>11742.59</v>
      </c>
    </row>
    <row r="73" spans="1:9">
      <c r="A73" s="66" t="s">
        <v>115</v>
      </c>
      <c r="B73" s="67" t="s">
        <v>114</v>
      </c>
      <c r="C73" s="68">
        <v>3180.46</v>
      </c>
      <c r="D73" s="68">
        <v>30.15</v>
      </c>
      <c r="E73" s="68">
        <v>3150.31</v>
      </c>
      <c r="F73" s="68">
        <v>20034.79</v>
      </c>
      <c r="G73" s="68">
        <v>20034.79</v>
      </c>
      <c r="H73" s="68">
        <v>0</v>
      </c>
      <c r="I73" s="70">
        <f t="shared" si="1"/>
        <v>23215.25</v>
      </c>
    </row>
    <row r="74" spans="1:9">
      <c r="A74" s="62" t="s">
        <v>117</v>
      </c>
      <c r="B74" s="63" t="s">
        <v>116</v>
      </c>
      <c r="C74" s="64">
        <v>0</v>
      </c>
      <c r="D74" s="64">
        <v>0</v>
      </c>
      <c r="E74" s="64">
        <v>0</v>
      </c>
      <c r="F74" s="64">
        <v>27085.07</v>
      </c>
      <c r="G74" s="64">
        <v>27085.07</v>
      </c>
      <c r="H74" s="64">
        <v>0</v>
      </c>
      <c r="I74" s="70">
        <f t="shared" si="1"/>
        <v>27085.07</v>
      </c>
    </row>
    <row r="75" spans="1:9">
      <c r="A75" s="66" t="s">
        <v>118</v>
      </c>
      <c r="B75" s="67" t="s">
        <v>281</v>
      </c>
      <c r="C75" s="68">
        <v>4137.83</v>
      </c>
      <c r="D75" s="68">
        <v>4137.83</v>
      </c>
      <c r="E75" s="68">
        <v>0</v>
      </c>
      <c r="F75" s="68">
        <v>21371.94</v>
      </c>
      <c r="G75" s="68">
        <v>21371.94</v>
      </c>
      <c r="H75" s="68">
        <v>0</v>
      </c>
      <c r="I75" s="70">
        <f t="shared" si="1"/>
        <v>25509.769999999997</v>
      </c>
    </row>
    <row r="76" spans="1:9">
      <c r="A76" s="62" t="s">
        <v>120</v>
      </c>
      <c r="B76" s="63" t="s">
        <v>119</v>
      </c>
      <c r="C76" s="64">
        <v>4370.7299999999996</v>
      </c>
      <c r="D76" s="64">
        <v>4370.7299999999996</v>
      </c>
      <c r="E76" s="64">
        <v>0</v>
      </c>
      <c r="F76" s="64">
        <v>33691.47</v>
      </c>
      <c r="G76" s="64">
        <v>33691.47</v>
      </c>
      <c r="H76" s="64">
        <v>0</v>
      </c>
      <c r="I76" s="70">
        <f t="shared" si="1"/>
        <v>38062.199999999997</v>
      </c>
    </row>
    <row r="77" spans="1:9">
      <c r="A77" s="66" t="s">
        <v>122</v>
      </c>
      <c r="B77" s="67" t="s">
        <v>121</v>
      </c>
      <c r="C77" s="68">
        <v>0</v>
      </c>
      <c r="D77" s="68">
        <v>0</v>
      </c>
      <c r="E77" s="68">
        <v>0</v>
      </c>
      <c r="F77" s="68">
        <v>0</v>
      </c>
      <c r="G77" s="68">
        <v>0</v>
      </c>
      <c r="H77" s="68">
        <v>0</v>
      </c>
      <c r="I77" s="70">
        <f t="shared" si="1"/>
        <v>0</v>
      </c>
    </row>
    <row r="78" spans="1:9">
      <c r="A78" s="62" t="s">
        <v>123</v>
      </c>
      <c r="B78" s="63" t="s">
        <v>280</v>
      </c>
      <c r="C78" s="64">
        <v>0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70">
        <f t="shared" si="1"/>
        <v>0</v>
      </c>
    </row>
    <row r="79" spans="1:9">
      <c r="A79" s="66" t="s">
        <v>125</v>
      </c>
      <c r="B79" s="67" t="s">
        <v>124</v>
      </c>
      <c r="C79" s="68">
        <v>0</v>
      </c>
      <c r="D79" s="68">
        <v>0</v>
      </c>
      <c r="E79" s="68">
        <v>0</v>
      </c>
      <c r="F79" s="68">
        <v>0</v>
      </c>
      <c r="G79" s="68">
        <v>0</v>
      </c>
      <c r="H79" s="68">
        <v>0</v>
      </c>
      <c r="I79" s="70">
        <f t="shared" si="1"/>
        <v>0</v>
      </c>
    </row>
    <row r="80" spans="1:9">
      <c r="A80" s="62" t="s">
        <v>127</v>
      </c>
      <c r="B80" s="63" t="s">
        <v>126</v>
      </c>
      <c r="C80" s="64">
        <v>9158.32</v>
      </c>
      <c r="D80" s="64">
        <v>8683.69</v>
      </c>
      <c r="E80" s="64">
        <v>474.63</v>
      </c>
      <c r="F80" s="64">
        <v>7308.3</v>
      </c>
      <c r="G80" s="64">
        <v>7308.3</v>
      </c>
      <c r="H80" s="64">
        <v>0</v>
      </c>
      <c r="I80" s="70">
        <f t="shared" si="1"/>
        <v>16466.62</v>
      </c>
    </row>
    <row r="81" spans="1:9">
      <c r="A81" s="66" t="s">
        <v>129</v>
      </c>
      <c r="B81" s="67" t="s">
        <v>128</v>
      </c>
      <c r="C81" s="68">
        <v>13506.82</v>
      </c>
      <c r="D81" s="68">
        <v>2115.62</v>
      </c>
      <c r="E81" s="68">
        <v>11391.2</v>
      </c>
      <c r="F81" s="68">
        <v>3499.69</v>
      </c>
      <c r="G81" s="68">
        <v>3499.69</v>
      </c>
      <c r="H81" s="68">
        <v>0</v>
      </c>
      <c r="I81" s="70">
        <f t="shared" si="1"/>
        <v>17006.509999999998</v>
      </c>
    </row>
    <row r="82" spans="1:9">
      <c r="A82" s="62" t="s">
        <v>131</v>
      </c>
      <c r="B82" s="63" t="s">
        <v>130</v>
      </c>
      <c r="C82" s="64">
        <v>33016.81</v>
      </c>
      <c r="D82" s="64">
        <v>148.43</v>
      </c>
      <c r="E82" s="64">
        <v>32868.379999999997</v>
      </c>
      <c r="F82" s="64">
        <v>23266.65</v>
      </c>
      <c r="G82" s="64">
        <v>23266.65</v>
      </c>
      <c r="H82" s="64">
        <v>0</v>
      </c>
      <c r="I82" s="70">
        <f t="shared" si="1"/>
        <v>56283.46</v>
      </c>
    </row>
    <row r="83" spans="1:9">
      <c r="A83" s="66" t="s">
        <v>132</v>
      </c>
      <c r="B83" s="67" t="s">
        <v>279</v>
      </c>
      <c r="C83" s="68">
        <v>104.9</v>
      </c>
      <c r="D83" s="68">
        <v>104.9</v>
      </c>
      <c r="E83" s="68">
        <v>0</v>
      </c>
      <c r="F83" s="68">
        <v>12717.47</v>
      </c>
      <c r="G83" s="68">
        <v>12717.47</v>
      </c>
      <c r="H83" s="68">
        <v>0</v>
      </c>
      <c r="I83" s="70">
        <f t="shared" si="1"/>
        <v>12822.369999999999</v>
      </c>
    </row>
    <row r="84" spans="1:9">
      <c r="A84" s="62" t="s">
        <v>134</v>
      </c>
      <c r="B84" s="63" t="s">
        <v>133</v>
      </c>
      <c r="C84" s="64">
        <v>0</v>
      </c>
      <c r="D84" s="64">
        <v>0</v>
      </c>
      <c r="E84" s="64">
        <v>0</v>
      </c>
      <c r="F84" s="64">
        <v>0</v>
      </c>
      <c r="G84" s="64">
        <v>0</v>
      </c>
      <c r="H84" s="64">
        <v>0</v>
      </c>
      <c r="I84" s="70">
        <f t="shared" si="1"/>
        <v>0</v>
      </c>
    </row>
    <row r="85" spans="1:9">
      <c r="A85" s="66" t="s">
        <v>136</v>
      </c>
      <c r="B85" s="67" t="s">
        <v>135</v>
      </c>
      <c r="C85" s="68">
        <v>5268.25</v>
      </c>
      <c r="D85" s="68">
        <v>2506.54</v>
      </c>
      <c r="E85" s="68">
        <v>2761.71</v>
      </c>
      <c r="F85" s="68">
        <v>15382.52</v>
      </c>
      <c r="G85" s="68">
        <v>15382.52</v>
      </c>
      <c r="H85" s="68">
        <v>0</v>
      </c>
      <c r="I85" s="70">
        <f t="shared" si="1"/>
        <v>20650.77</v>
      </c>
    </row>
    <row r="86" spans="1:9">
      <c r="A86" s="62" t="s">
        <v>137</v>
      </c>
      <c r="B86" s="63" t="s">
        <v>278</v>
      </c>
      <c r="C86" s="64">
        <v>0</v>
      </c>
      <c r="D86" s="64">
        <v>0</v>
      </c>
      <c r="E86" s="64">
        <v>0</v>
      </c>
      <c r="F86" s="64">
        <v>14442.04</v>
      </c>
      <c r="G86" s="64">
        <v>14442.04</v>
      </c>
      <c r="H86" s="64">
        <v>0</v>
      </c>
      <c r="I86" s="70">
        <f t="shared" si="1"/>
        <v>14442.04</v>
      </c>
    </row>
    <row r="87" spans="1:9">
      <c r="A87" s="66" t="s">
        <v>139</v>
      </c>
      <c r="B87" s="67" t="s">
        <v>138</v>
      </c>
      <c r="C87" s="68">
        <v>23151.45</v>
      </c>
      <c r="D87" s="68">
        <v>2088.7199999999998</v>
      </c>
      <c r="E87" s="68">
        <v>21062.73</v>
      </c>
      <c r="F87" s="68">
        <v>32997.040000000001</v>
      </c>
      <c r="G87" s="68">
        <v>32997.040000000001</v>
      </c>
      <c r="H87" s="68">
        <v>0</v>
      </c>
      <c r="I87" s="70">
        <f t="shared" si="1"/>
        <v>56148.490000000005</v>
      </c>
    </row>
    <row r="88" spans="1:9">
      <c r="A88" s="62" t="s">
        <v>140</v>
      </c>
      <c r="B88" s="63" t="s">
        <v>277</v>
      </c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70">
        <f t="shared" si="1"/>
        <v>0</v>
      </c>
    </row>
    <row r="89" spans="1:9">
      <c r="A89" s="66" t="s">
        <v>142</v>
      </c>
      <c r="B89" s="67" t="s">
        <v>141</v>
      </c>
      <c r="C89" s="68">
        <v>14.05</v>
      </c>
      <c r="D89" s="68">
        <v>14.05</v>
      </c>
      <c r="E89" s="68">
        <v>0</v>
      </c>
      <c r="F89" s="68">
        <v>10918.71</v>
      </c>
      <c r="G89" s="68">
        <v>10918.71</v>
      </c>
      <c r="H89" s="68">
        <v>0</v>
      </c>
      <c r="I89" s="70">
        <f t="shared" si="1"/>
        <v>10932.759999999998</v>
      </c>
    </row>
    <row r="90" spans="1:9">
      <c r="A90" s="62" t="s">
        <v>144</v>
      </c>
      <c r="B90" s="63" t="s">
        <v>143</v>
      </c>
      <c r="C90" s="64">
        <v>0</v>
      </c>
      <c r="D90" s="64">
        <v>0</v>
      </c>
      <c r="E90" s="64">
        <v>0</v>
      </c>
      <c r="F90" s="64">
        <v>0</v>
      </c>
      <c r="G90" s="64">
        <v>0</v>
      </c>
      <c r="H90" s="64">
        <v>0</v>
      </c>
      <c r="I90" s="70">
        <f t="shared" si="1"/>
        <v>0</v>
      </c>
    </row>
    <row r="91" spans="1:9">
      <c r="A91" s="66" t="s">
        <v>146</v>
      </c>
      <c r="B91" s="67" t="s">
        <v>145</v>
      </c>
      <c r="C91" s="68">
        <v>0</v>
      </c>
      <c r="D91" s="68">
        <v>0</v>
      </c>
      <c r="E91" s="68">
        <v>0</v>
      </c>
      <c r="F91" s="68">
        <v>0</v>
      </c>
      <c r="G91" s="68">
        <v>0</v>
      </c>
      <c r="H91" s="68">
        <v>0</v>
      </c>
      <c r="I91" s="70">
        <f t="shared" si="1"/>
        <v>0</v>
      </c>
    </row>
    <row r="92" spans="1:9">
      <c r="A92" s="62" t="s">
        <v>147</v>
      </c>
      <c r="B92" s="63" t="s">
        <v>276</v>
      </c>
      <c r="C92" s="64">
        <v>0</v>
      </c>
      <c r="D92" s="64">
        <v>0</v>
      </c>
      <c r="E92" s="64">
        <v>0</v>
      </c>
      <c r="F92" s="64">
        <v>0</v>
      </c>
      <c r="G92" s="64">
        <v>0</v>
      </c>
      <c r="H92" s="64">
        <v>0</v>
      </c>
      <c r="I92" s="70">
        <f t="shared" si="1"/>
        <v>0</v>
      </c>
    </row>
    <row r="93" spans="1:9" ht="25.5">
      <c r="A93" s="66" t="s">
        <v>275</v>
      </c>
      <c r="B93" s="67" t="s">
        <v>274</v>
      </c>
      <c r="C93" s="68">
        <v>1002.62</v>
      </c>
      <c r="D93" s="68">
        <v>18.899999999999999</v>
      </c>
      <c r="E93" s="68">
        <v>983.72</v>
      </c>
      <c r="F93" s="68">
        <v>9795.16</v>
      </c>
      <c r="G93" s="68">
        <v>9795.16</v>
      </c>
      <c r="H93" s="68">
        <v>0</v>
      </c>
      <c r="I93" s="70">
        <f t="shared" si="1"/>
        <v>10797.78</v>
      </c>
    </row>
    <row r="94" spans="1:9">
      <c r="A94" s="62" t="s">
        <v>150</v>
      </c>
      <c r="B94" s="63" t="s">
        <v>149</v>
      </c>
      <c r="C94" s="64">
        <v>0</v>
      </c>
      <c r="D94" s="64">
        <v>0</v>
      </c>
      <c r="E94" s="64">
        <v>0</v>
      </c>
      <c r="F94" s="64">
        <v>0</v>
      </c>
      <c r="G94" s="64">
        <v>0</v>
      </c>
      <c r="H94" s="64">
        <v>0</v>
      </c>
      <c r="I94" s="70">
        <f t="shared" si="1"/>
        <v>0</v>
      </c>
    </row>
    <row r="95" spans="1:9">
      <c r="A95" s="66" t="s">
        <v>151</v>
      </c>
      <c r="B95" s="67" t="s">
        <v>253</v>
      </c>
      <c r="C95" s="68">
        <v>9754.2199999999993</v>
      </c>
      <c r="D95" s="68">
        <v>9754.2199999999993</v>
      </c>
      <c r="E95" s="68">
        <v>0</v>
      </c>
      <c r="F95" s="68">
        <v>86076.13</v>
      </c>
      <c r="G95" s="68">
        <v>86076.13</v>
      </c>
      <c r="H95" s="68">
        <v>0</v>
      </c>
      <c r="I95" s="70">
        <f t="shared" si="1"/>
        <v>95830.35</v>
      </c>
    </row>
    <row r="96" spans="1:9">
      <c r="A96" s="62" t="s">
        <v>153</v>
      </c>
      <c r="B96" s="63" t="s">
        <v>152</v>
      </c>
      <c r="C96" s="64">
        <v>0</v>
      </c>
      <c r="D96" s="64">
        <v>0</v>
      </c>
      <c r="E96" s="64">
        <v>0</v>
      </c>
      <c r="F96" s="64">
        <v>0</v>
      </c>
      <c r="G96" s="64">
        <v>0</v>
      </c>
      <c r="H96" s="64">
        <v>0</v>
      </c>
      <c r="I96" s="70">
        <f t="shared" si="1"/>
        <v>0</v>
      </c>
    </row>
    <row r="97" spans="1:9">
      <c r="A97" s="66" t="s">
        <v>155</v>
      </c>
      <c r="B97" s="67" t="s">
        <v>154</v>
      </c>
      <c r="C97" s="68">
        <v>0</v>
      </c>
      <c r="D97" s="68">
        <v>0</v>
      </c>
      <c r="E97" s="68">
        <v>0</v>
      </c>
      <c r="F97" s="68">
        <v>0</v>
      </c>
      <c r="G97" s="68">
        <v>0</v>
      </c>
      <c r="H97" s="68">
        <v>0</v>
      </c>
      <c r="I97" s="70">
        <f t="shared" si="1"/>
        <v>0</v>
      </c>
    </row>
    <row r="98" spans="1:9">
      <c r="A98" s="62" t="s">
        <v>156</v>
      </c>
      <c r="B98" s="63" t="s">
        <v>273</v>
      </c>
      <c r="C98" s="64">
        <v>2.97</v>
      </c>
      <c r="D98" s="64">
        <v>2.97</v>
      </c>
      <c r="E98" s="64">
        <v>0</v>
      </c>
      <c r="F98" s="64">
        <v>82330.149999999994</v>
      </c>
      <c r="G98" s="64">
        <v>82330.149999999994</v>
      </c>
      <c r="H98" s="64">
        <v>0</v>
      </c>
      <c r="I98" s="70">
        <f t="shared" si="1"/>
        <v>82333.119999999995</v>
      </c>
    </row>
    <row r="99" spans="1:9">
      <c r="A99" s="66" t="s">
        <v>157</v>
      </c>
      <c r="B99" s="67" t="s">
        <v>272</v>
      </c>
      <c r="C99" s="68">
        <v>0</v>
      </c>
      <c r="D99" s="68">
        <v>0</v>
      </c>
      <c r="E99" s="68">
        <v>0</v>
      </c>
      <c r="F99" s="68">
        <v>0</v>
      </c>
      <c r="G99" s="68">
        <v>0</v>
      </c>
      <c r="H99" s="68">
        <v>0</v>
      </c>
      <c r="I99" s="70">
        <f t="shared" si="1"/>
        <v>0</v>
      </c>
    </row>
    <row r="100" spans="1:9">
      <c r="A100" s="62" t="s">
        <v>158</v>
      </c>
      <c r="B100" s="63" t="s">
        <v>271</v>
      </c>
      <c r="C100" s="64">
        <v>10347.56</v>
      </c>
      <c r="D100" s="64">
        <v>5332.11</v>
      </c>
      <c r="E100" s="64">
        <v>5015.45</v>
      </c>
      <c r="F100" s="64">
        <v>4769.34</v>
      </c>
      <c r="G100" s="64">
        <v>4769.34</v>
      </c>
      <c r="H100" s="64">
        <v>0</v>
      </c>
      <c r="I100" s="70">
        <f t="shared" si="1"/>
        <v>15116.9</v>
      </c>
    </row>
    <row r="101" spans="1:9">
      <c r="A101" s="66" t="s">
        <v>160</v>
      </c>
      <c r="B101" s="67" t="s">
        <v>159</v>
      </c>
      <c r="C101" s="68">
        <v>0</v>
      </c>
      <c r="D101" s="68">
        <v>0</v>
      </c>
      <c r="E101" s="68">
        <v>0</v>
      </c>
      <c r="F101" s="68">
        <v>0</v>
      </c>
      <c r="G101" s="68">
        <v>0</v>
      </c>
      <c r="H101" s="68">
        <v>0</v>
      </c>
      <c r="I101" s="70">
        <f t="shared" si="1"/>
        <v>0</v>
      </c>
    </row>
    <row r="102" spans="1:9">
      <c r="A102" s="62" t="s">
        <v>163</v>
      </c>
      <c r="B102" s="63" t="s">
        <v>162</v>
      </c>
      <c r="C102" s="64">
        <v>0</v>
      </c>
      <c r="D102" s="64">
        <v>0</v>
      </c>
      <c r="E102" s="64">
        <v>0</v>
      </c>
      <c r="F102" s="64">
        <v>0</v>
      </c>
      <c r="G102" s="64">
        <v>0</v>
      </c>
      <c r="H102" s="64">
        <v>0</v>
      </c>
      <c r="I102" s="70">
        <f t="shared" si="1"/>
        <v>0</v>
      </c>
    </row>
    <row r="103" spans="1:9">
      <c r="A103" s="66" t="s">
        <v>164</v>
      </c>
      <c r="B103" s="67" t="s">
        <v>269</v>
      </c>
      <c r="C103" s="68">
        <v>0</v>
      </c>
      <c r="D103" s="68">
        <v>0</v>
      </c>
      <c r="E103" s="68">
        <v>0</v>
      </c>
      <c r="F103" s="68">
        <v>0</v>
      </c>
      <c r="G103" s="68">
        <v>0</v>
      </c>
      <c r="H103" s="68">
        <v>0</v>
      </c>
      <c r="I103" s="70">
        <f t="shared" si="1"/>
        <v>0</v>
      </c>
    </row>
    <row r="104" spans="1:9">
      <c r="A104" s="62" t="s">
        <v>166</v>
      </c>
      <c r="B104" s="63" t="s">
        <v>165</v>
      </c>
      <c r="C104" s="64">
        <v>0</v>
      </c>
      <c r="D104" s="64">
        <v>0</v>
      </c>
      <c r="E104" s="64">
        <v>0</v>
      </c>
      <c r="F104" s="64">
        <v>0</v>
      </c>
      <c r="G104" s="64">
        <v>0</v>
      </c>
      <c r="H104" s="64">
        <v>0</v>
      </c>
      <c r="I104" s="70">
        <f t="shared" si="1"/>
        <v>0</v>
      </c>
    </row>
    <row r="105" spans="1:9">
      <c r="A105" s="66" t="s">
        <v>170</v>
      </c>
      <c r="B105" s="67" t="s">
        <v>169</v>
      </c>
      <c r="C105" s="68">
        <v>0</v>
      </c>
      <c r="D105" s="68">
        <v>0</v>
      </c>
      <c r="E105" s="68">
        <v>0</v>
      </c>
      <c r="F105" s="68">
        <v>0</v>
      </c>
      <c r="G105" s="68">
        <v>0</v>
      </c>
      <c r="H105" s="68">
        <v>0</v>
      </c>
      <c r="I105" s="70">
        <f t="shared" si="1"/>
        <v>0</v>
      </c>
    </row>
    <row r="106" spans="1:9">
      <c r="A106" s="62" t="s">
        <v>172</v>
      </c>
      <c r="B106" s="63" t="s">
        <v>171</v>
      </c>
      <c r="C106" s="64">
        <v>29121.24</v>
      </c>
      <c r="D106" s="64">
        <v>11904.39</v>
      </c>
      <c r="E106" s="64">
        <v>17216.849999999999</v>
      </c>
      <c r="F106" s="64">
        <v>57261.05</v>
      </c>
      <c r="G106" s="64">
        <v>57261.05</v>
      </c>
      <c r="H106" s="64">
        <v>0</v>
      </c>
      <c r="I106" s="70">
        <f t="shared" si="1"/>
        <v>86382.290000000008</v>
      </c>
    </row>
    <row r="107" spans="1:9">
      <c r="A107" s="66" t="s">
        <v>174</v>
      </c>
      <c r="B107" s="67" t="s">
        <v>173</v>
      </c>
      <c r="C107" s="68">
        <v>3.94</v>
      </c>
      <c r="D107" s="68">
        <v>3.94</v>
      </c>
      <c r="E107" s="68">
        <v>0</v>
      </c>
      <c r="F107" s="68">
        <v>15247.93</v>
      </c>
      <c r="G107" s="68">
        <v>15247.93</v>
      </c>
      <c r="H107" s="68">
        <v>0</v>
      </c>
      <c r="I107" s="70">
        <f t="shared" si="1"/>
        <v>15251.87</v>
      </c>
    </row>
    <row r="108" spans="1:9">
      <c r="A108" s="62" t="s">
        <v>175</v>
      </c>
      <c r="B108" s="63" t="s">
        <v>268</v>
      </c>
      <c r="C108" s="64">
        <v>0</v>
      </c>
      <c r="D108" s="64">
        <v>0</v>
      </c>
      <c r="E108" s="64">
        <v>0</v>
      </c>
      <c r="F108" s="64">
        <v>0</v>
      </c>
      <c r="G108" s="64">
        <v>0</v>
      </c>
      <c r="H108" s="64">
        <v>0</v>
      </c>
      <c r="I108" s="70">
        <f t="shared" si="1"/>
        <v>0</v>
      </c>
    </row>
    <row r="109" spans="1:9">
      <c r="A109" s="66" t="s">
        <v>177</v>
      </c>
      <c r="B109" s="67" t="s">
        <v>176</v>
      </c>
      <c r="C109" s="68">
        <v>0</v>
      </c>
      <c r="D109" s="68">
        <v>0</v>
      </c>
      <c r="E109" s="68">
        <v>0</v>
      </c>
      <c r="F109" s="68">
        <v>0</v>
      </c>
      <c r="G109" s="68">
        <v>0</v>
      </c>
      <c r="H109" s="68">
        <v>0</v>
      </c>
      <c r="I109" s="70">
        <f t="shared" si="1"/>
        <v>0</v>
      </c>
    </row>
    <row r="110" spans="1:9">
      <c r="A110" s="62" t="s">
        <v>179</v>
      </c>
      <c r="B110" s="63" t="s">
        <v>178</v>
      </c>
      <c r="C110" s="64">
        <v>69591.839999999997</v>
      </c>
      <c r="D110" s="64">
        <v>10923.26</v>
      </c>
      <c r="E110" s="64">
        <v>58668.58</v>
      </c>
      <c r="F110" s="64">
        <v>24213.93</v>
      </c>
      <c r="G110" s="64">
        <v>24213.93</v>
      </c>
      <c r="H110" s="64">
        <v>0</v>
      </c>
      <c r="I110" s="70">
        <f t="shared" si="1"/>
        <v>93805.76999999999</v>
      </c>
    </row>
    <row r="111" spans="1:9">
      <c r="A111" s="66" t="s">
        <v>180</v>
      </c>
      <c r="B111" s="67" t="s">
        <v>267</v>
      </c>
      <c r="C111" s="68">
        <v>0</v>
      </c>
      <c r="D111" s="68">
        <v>0</v>
      </c>
      <c r="E111" s="68">
        <v>0</v>
      </c>
      <c r="F111" s="68">
        <v>0</v>
      </c>
      <c r="G111" s="68">
        <v>0</v>
      </c>
      <c r="H111" s="68">
        <v>0</v>
      </c>
      <c r="I111" s="70">
        <f t="shared" si="1"/>
        <v>0</v>
      </c>
    </row>
    <row r="112" spans="1:9">
      <c r="A112" s="62" t="s">
        <v>182</v>
      </c>
      <c r="B112" s="63" t="s">
        <v>181</v>
      </c>
      <c r="C112" s="64">
        <v>132289.01</v>
      </c>
      <c r="D112" s="64">
        <v>77733.61</v>
      </c>
      <c r="E112" s="64">
        <v>54555.4</v>
      </c>
      <c r="F112" s="64">
        <v>264529.64</v>
      </c>
      <c r="G112" s="64">
        <v>264529.64</v>
      </c>
      <c r="H112" s="64">
        <v>0</v>
      </c>
      <c r="I112" s="70">
        <f t="shared" si="1"/>
        <v>396818.65</v>
      </c>
    </row>
    <row r="113" spans="1:9">
      <c r="A113" s="66" t="s">
        <v>184</v>
      </c>
      <c r="B113" s="67" t="s">
        <v>183</v>
      </c>
      <c r="C113" s="68">
        <v>0</v>
      </c>
      <c r="D113" s="68">
        <v>0</v>
      </c>
      <c r="E113" s="68">
        <v>0</v>
      </c>
      <c r="F113" s="68">
        <v>0</v>
      </c>
      <c r="G113" s="68">
        <v>0</v>
      </c>
      <c r="H113" s="68">
        <v>0</v>
      </c>
      <c r="I113" s="70">
        <f t="shared" si="1"/>
        <v>0</v>
      </c>
    </row>
    <row r="114" spans="1:9">
      <c r="A114" s="62" t="s">
        <v>186</v>
      </c>
      <c r="B114" s="63" t="s">
        <v>185</v>
      </c>
      <c r="C114" s="64">
        <v>0</v>
      </c>
      <c r="D114" s="64">
        <v>0</v>
      </c>
      <c r="E114" s="64">
        <v>0</v>
      </c>
      <c r="F114" s="64">
        <v>0</v>
      </c>
      <c r="G114" s="64">
        <v>0</v>
      </c>
      <c r="H114" s="64">
        <v>0</v>
      </c>
      <c r="I114" s="70">
        <f t="shared" si="1"/>
        <v>0</v>
      </c>
    </row>
    <row r="115" spans="1:9">
      <c r="A115" s="66" t="s">
        <v>188</v>
      </c>
      <c r="B115" s="67" t="s">
        <v>187</v>
      </c>
      <c r="C115" s="68">
        <v>4723.07</v>
      </c>
      <c r="D115" s="68">
        <v>4723.07</v>
      </c>
      <c r="E115" s="68">
        <v>0</v>
      </c>
      <c r="F115" s="68">
        <v>117966.78</v>
      </c>
      <c r="G115" s="68">
        <v>117966.78</v>
      </c>
      <c r="H115" s="68">
        <v>0</v>
      </c>
      <c r="I115" s="70">
        <f t="shared" si="1"/>
        <v>122689.85</v>
      </c>
    </row>
    <row r="116" spans="1:9">
      <c r="A116" s="62" t="s">
        <v>266</v>
      </c>
      <c r="B116" s="63" t="s">
        <v>248</v>
      </c>
      <c r="C116" s="64">
        <v>288652.46999999997</v>
      </c>
      <c r="D116" s="64">
        <v>125772.29</v>
      </c>
      <c r="E116" s="64">
        <v>162880.18</v>
      </c>
      <c r="F116" s="64">
        <v>780733.31</v>
      </c>
      <c r="G116" s="64">
        <v>780733.31</v>
      </c>
      <c r="H116" s="64">
        <v>0</v>
      </c>
      <c r="I116" s="70">
        <f t="shared" si="1"/>
        <v>1069385.78</v>
      </c>
    </row>
    <row r="117" spans="1:9">
      <c r="A117" s="66" t="s">
        <v>190</v>
      </c>
      <c r="B117" s="67" t="s">
        <v>189</v>
      </c>
      <c r="C117" s="68">
        <v>0</v>
      </c>
      <c r="D117" s="68">
        <v>0</v>
      </c>
      <c r="E117" s="68">
        <v>0</v>
      </c>
      <c r="F117" s="68">
        <v>0</v>
      </c>
      <c r="G117" s="68">
        <v>0</v>
      </c>
      <c r="H117" s="68">
        <v>0</v>
      </c>
      <c r="I117" s="70">
        <f t="shared" si="1"/>
        <v>0</v>
      </c>
    </row>
    <row r="118" spans="1:9">
      <c r="A118" s="62" t="s">
        <v>193</v>
      </c>
      <c r="B118" s="63" t="s">
        <v>192</v>
      </c>
      <c r="C118" s="64">
        <v>0</v>
      </c>
      <c r="D118" s="64">
        <v>0</v>
      </c>
      <c r="E118" s="64">
        <v>0</v>
      </c>
      <c r="F118" s="64">
        <v>0</v>
      </c>
      <c r="G118" s="64">
        <v>0</v>
      </c>
      <c r="H118" s="64">
        <v>0</v>
      </c>
      <c r="I118" s="70">
        <f t="shared" si="1"/>
        <v>0</v>
      </c>
    </row>
    <row r="119" spans="1:9">
      <c r="A119" s="66" t="s">
        <v>195</v>
      </c>
      <c r="B119" s="67" t="s">
        <v>194</v>
      </c>
      <c r="C119" s="68">
        <v>0</v>
      </c>
      <c r="D119" s="68">
        <v>0</v>
      </c>
      <c r="E119" s="68">
        <v>0</v>
      </c>
      <c r="F119" s="68">
        <v>0</v>
      </c>
      <c r="G119" s="68">
        <v>0</v>
      </c>
      <c r="H119" s="68">
        <v>0</v>
      </c>
      <c r="I119" s="70">
        <f t="shared" si="1"/>
        <v>0</v>
      </c>
    </row>
    <row r="120" spans="1:9">
      <c r="A120" s="62" t="s">
        <v>197</v>
      </c>
      <c r="B120" s="63" t="s">
        <v>196</v>
      </c>
      <c r="C120" s="64">
        <v>67315.05</v>
      </c>
      <c r="D120" s="64">
        <v>46458.74</v>
      </c>
      <c r="E120" s="64">
        <v>20856.310000000001</v>
      </c>
      <c r="F120" s="64">
        <v>22171.61</v>
      </c>
      <c r="G120" s="64">
        <v>22171.61</v>
      </c>
      <c r="H120" s="64">
        <v>0</v>
      </c>
      <c r="I120" s="70">
        <f t="shared" si="1"/>
        <v>89486.66</v>
      </c>
    </row>
    <row r="121" spans="1:9">
      <c r="A121" s="66" t="s">
        <v>198</v>
      </c>
      <c r="B121" s="67" t="s">
        <v>264</v>
      </c>
      <c r="C121" s="68">
        <v>0</v>
      </c>
      <c r="D121" s="68">
        <v>0</v>
      </c>
      <c r="E121" s="68">
        <v>0</v>
      </c>
      <c r="F121" s="68">
        <v>0</v>
      </c>
      <c r="G121" s="68">
        <v>0</v>
      </c>
      <c r="H121" s="68">
        <v>0</v>
      </c>
      <c r="I121" s="70">
        <f t="shared" si="1"/>
        <v>0</v>
      </c>
    </row>
    <row r="122" spans="1:9" ht="25.5">
      <c r="A122" s="62" t="s">
        <v>233</v>
      </c>
      <c r="B122" s="63" t="s">
        <v>263</v>
      </c>
      <c r="C122" s="64">
        <v>0</v>
      </c>
      <c r="D122" s="64">
        <v>0</v>
      </c>
      <c r="E122" s="64">
        <v>0</v>
      </c>
      <c r="F122" s="64">
        <v>0</v>
      </c>
      <c r="G122" s="64">
        <v>0</v>
      </c>
      <c r="H122" s="64">
        <v>0</v>
      </c>
      <c r="I122" s="70">
        <f t="shared" si="1"/>
        <v>0</v>
      </c>
    </row>
    <row r="123" spans="1:9" ht="25.5">
      <c r="A123" s="66" t="s">
        <v>261</v>
      </c>
      <c r="B123" s="67" t="s">
        <v>260</v>
      </c>
      <c r="C123" s="68">
        <v>0</v>
      </c>
      <c r="D123" s="68">
        <v>0</v>
      </c>
      <c r="E123" s="68">
        <v>0</v>
      </c>
      <c r="F123" s="68">
        <v>30098.82</v>
      </c>
      <c r="G123" s="68">
        <v>24182.54</v>
      </c>
      <c r="H123" s="68">
        <v>5916.28</v>
      </c>
      <c r="I123" s="70">
        <f t="shared" si="1"/>
        <v>30098.82</v>
      </c>
    </row>
    <row r="124" spans="1:9">
      <c r="A124" s="62" t="s">
        <v>200</v>
      </c>
      <c r="B124" s="63" t="s">
        <v>199</v>
      </c>
      <c r="C124" s="64">
        <v>0</v>
      </c>
      <c r="D124" s="64">
        <v>0</v>
      </c>
      <c r="E124" s="64">
        <v>0</v>
      </c>
      <c r="F124" s="64">
        <v>0</v>
      </c>
      <c r="G124" s="64">
        <v>0</v>
      </c>
      <c r="H124" s="64">
        <v>0</v>
      </c>
      <c r="I124" s="70">
        <f t="shared" si="1"/>
        <v>0</v>
      </c>
    </row>
    <row r="125" spans="1:9">
      <c r="A125" s="66" t="s">
        <v>201</v>
      </c>
      <c r="B125" s="67" t="s">
        <v>259</v>
      </c>
      <c r="C125" s="68">
        <v>0</v>
      </c>
      <c r="D125" s="68">
        <v>0</v>
      </c>
      <c r="E125" s="68">
        <v>0</v>
      </c>
      <c r="F125" s="68">
        <v>0</v>
      </c>
      <c r="G125" s="68">
        <v>0</v>
      </c>
      <c r="H125" s="68">
        <v>0</v>
      </c>
      <c r="I125" s="70">
        <f t="shared" si="1"/>
        <v>0</v>
      </c>
    </row>
    <row r="126" spans="1:9">
      <c r="A126" s="62" t="s">
        <v>203</v>
      </c>
      <c r="B126" s="63" t="s">
        <v>202</v>
      </c>
      <c r="C126" s="64">
        <v>0</v>
      </c>
      <c r="D126" s="64">
        <v>0</v>
      </c>
      <c r="E126" s="64">
        <v>0</v>
      </c>
      <c r="F126" s="64">
        <v>0</v>
      </c>
      <c r="G126" s="64">
        <v>0</v>
      </c>
      <c r="H126" s="64">
        <v>0</v>
      </c>
      <c r="I126" s="70">
        <f t="shared" si="1"/>
        <v>0</v>
      </c>
    </row>
    <row r="127" spans="1:9">
      <c r="A127" s="66" t="s">
        <v>204</v>
      </c>
      <c r="B127" s="67" t="s">
        <v>258</v>
      </c>
      <c r="C127" s="68">
        <v>0</v>
      </c>
      <c r="D127" s="68">
        <v>0</v>
      </c>
      <c r="E127" s="68">
        <v>0</v>
      </c>
      <c r="F127" s="68">
        <v>0</v>
      </c>
      <c r="G127" s="68">
        <v>0</v>
      </c>
      <c r="H127" s="68">
        <v>0</v>
      </c>
      <c r="I127" s="70">
        <f t="shared" si="1"/>
        <v>0</v>
      </c>
    </row>
    <row r="128" spans="1:9">
      <c r="A128" s="62" t="s">
        <v>206</v>
      </c>
      <c r="B128" s="63" t="s">
        <v>205</v>
      </c>
      <c r="C128" s="64">
        <v>0</v>
      </c>
      <c r="D128" s="64">
        <v>0</v>
      </c>
      <c r="E128" s="64">
        <v>0</v>
      </c>
      <c r="F128" s="64">
        <v>0</v>
      </c>
      <c r="G128" s="64">
        <v>0</v>
      </c>
      <c r="H128" s="64">
        <v>0</v>
      </c>
      <c r="I128" s="70">
        <f t="shared" si="1"/>
        <v>0</v>
      </c>
    </row>
    <row r="129" spans="1:9">
      <c r="A129" s="66" t="s">
        <v>208</v>
      </c>
      <c r="B129" s="67" t="s">
        <v>207</v>
      </c>
      <c r="C129" s="68">
        <v>6910.54</v>
      </c>
      <c r="D129" s="68">
        <v>0</v>
      </c>
      <c r="E129" s="68">
        <v>6910.54</v>
      </c>
      <c r="F129" s="68">
        <v>7666.47</v>
      </c>
      <c r="G129" s="68">
        <v>7666.47</v>
      </c>
      <c r="H129" s="68">
        <v>0</v>
      </c>
      <c r="I129" s="70">
        <f t="shared" si="1"/>
        <v>14577.01</v>
      </c>
    </row>
    <row r="130" spans="1:9">
      <c r="A130" s="62" t="s">
        <v>210</v>
      </c>
      <c r="B130" s="63" t="s">
        <v>209</v>
      </c>
      <c r="C130" s="64">
        <v>20613.259999999998</v>
      </c>
      <c r="D130" s="64">
        <v>0</v>
      </c>
      <c r="E130" s="64">
        <v>20613.259999999998</v>
      </c>
      <c r="F130" s="64">
        <v>0</v>
      </c>
      <c r="G130" s="64">
        <v>0</v>
      </c>
      <c r="H130" s="64">
        <v>0</v>
      </c>
      <c r="I130" s="70">
        <f t="shared" si="1"/>
        <v>20613.259999999998</v>
      </c>
    </row>
    <row r="131" spans="1:9">
      <c r="A131" s="66" t="s">
        <v>212</v>
      </c>
      <c r="B131" s="67" t="s">
        <v>211</v>
      </c>
      <c r="C131" s="68">
        <v>0</v>
      </c>
      <c r="D131" s="68">
        <v>0</v>
      </c>
      <c r="E131" s="68">
        <v>0</v>
      </c>
      <c r="F131" s="68">
        <v>0</v>
      </c>
      <c r="G131" s="68">
        <v>0</v>
      </c>
      <c r="H131" s="68">
        <v>0</v>
      </c>
      <c r="I131" s="70">
        <f t="shared" si="1"/>
        <v>0</v>
      </c>
    </row>
    <row r="132" spans="1:9">
      <c r="A132" s="62" t="s">
        <v>214</v>
      </c>
      <c r="B132" s="63" t="s">
        <v>213</v>
      </c>
      <c r="C132" s="64">
        <v>14280.51</v>
      </c>
      <c r="D132" s="64">
        <v>14280.51</v>
      </c>
      <c r="E132" s="64">
        <v>0</v>
      </c>
      <c r="F132" s="64">
        <v>23916.66</v>
      </c>
      <c r="G132" s="64">
        <v>23916.66</v>
      </c>
      <c r="H132" s="64">
        <v>0</v>
      </c>
      <c r="I132" s="70">
        <f t="shared" si="1"/>
        <v>38197.17</v>
      </c>
    </row>
    <row r="133" spans="1:9">
      <c r="A133" s="66" t="s">
        <v>216</v>
      </c>
      <c r="B133" s="67" t="s">
        <v>215</v>
      </c>
      <c r="C133" s="68">
        <v>0</v>
      </c>
      <c r="D133" s="68">
        <v>0</v>
      </c>
      <c r="E133" s="68">
        <v>0</v>
      </c>
      <c r="F133" s="68">
        <v>0</v>
      </c>
      <c r="G133" s="68">
        <v>0</v>
      </c>
      <c r="H133" s="68">
        <v>0</v>
      </c>
      <c r="I133" s="70">
        <f t="shared" ref="I133:I140" si="2">C133+F133</f>
        <v>0</v>
      </c>
    </row>
    <row r="134" spans="1:9">
      <c r="A134" s="62" t="s">
        <v>218</v>
      </c>
      <c r="B134" s="63" t="s">
        <v>217</v>
      </c>
      <c r="C134" s="64">
        <v>0</v>
      </c>
      <c r="D134" s="64">
        <v>0</v>
      </c>
      <c r="E134" s="64">
        <v>0</v>
      </c>
      <c r="F134" s="64">
        <v>0</v>
      </c>
      <c r="G134" s="64">
        <v>0</v>
      </c>
      <c r="H134" s="64">
        <v>0</v>
      </c>
      <c r="I134" s="70">
        <f t="shared" si="2"/>
        <v>0</v>
      </c>
    </row>
    <row r="135" spans="1:9">
      <c r="A135" s="66" t="s">
        <v>220</v>
      </c>
      <c r="B135" s="67" t="s">
        <v>219</v>
      </c>
      <c r="C135" s="68">
        <v>0</v>
      </c>
      <c r="D135" s="68">
        <v>0</v>
      </c>
      <c r="E135" s="68">
        <v>0</v>
      </c>
      <c r="F135" s="68">
        <v>0</v>
      </c>
      <c r="G135" s="68">
        <v>0</v>
      </c>
      <c r="H135" s="68">
        <v>0</v>
      </c>
      <c r="I135" s="70">
        <f t="shared" si="2"/>
        <v>0</v>
      </c>
    </row>
    <row r="136" spans="1:9">
      <c r="A136" s="62" t="s">
        <v>221</v>
      </c>
      <c r="B136" s="63" t="s">
        <v>257</v>
      </c>
      <c r="C136" s="64">
        <v>0</v>
      </c>
      <c r="D136" s="64">
        <v>0</v>
      </c>
      <c r="E136" s="64">
        <v>0</v>
      </c>
      <c r="F136" s="64">
        <v>0</v>
      </c>
      <c r="G136" s="64">
        <v>0</v>
      </c>
      <c r="H136" s="64">
        <v>0</v>
      </c>
      <c r="I136" s="70">
        <f t="shared" si="2"/>
        <v>0</v>
      </c>
    </row>
    <row r="137" spans="1:9">
      <c r="A137" s="66" t="s">
        <v>223</v>
      </c>
      <c r="B137" s="67" t="s">
        <v>222</v>
      </c>
      <c r="C137" s="68">
        <v>0</v>
      </c>
      <c r="D137" s="68">
        <v>0</v>
      </c>
      <c r="E137" s="68">
        <v>0</v>
      </c>
      <c r="F137" s="68">
        <v>0</v>
      </c>
      <c r="G137" s="68">
        <v>0</v>
      </c>
      <c r="H137" s="68">
        <v>0</v>
      </c>
      <c r="I137" s="70">
        <f t="shared" si="2"/>
        <v>0</v>
      </c>
    </row>
    <row r="138" spans="1:9">
      <c r="A138" s="62" t="s">
        <v>225</v>
      </c>
      <c r="B138" s="63" t="s">
        <v>224</v>
      </c>
      <c r="C138" s="64">
        <v>15830.06</v>
      </c>
      <c r="D138" s="64">
        <v>5734.32</v>
      </c>
      <c r="E138" s="64">
        <v>10095.74</v>
      </c>
      <c r="F138" s="64">
        <v>54625.5</v>
      </c>
      <c r="G138" s="64">
        <v>54625.5</v>
      </c>
      <c r="H138" s="64">
        <v>0</v>
      </c>
      <c r="I138" s="70">
        <f t="shared" si="2"/>
        <v>70455.56</v>
      </c>
    </row>
    <row r="139" spans="1:9">
      <c r="A139" s="66" t="s">
        <v>227</v>
      </c>
      <c r="B139" s="67" t="s">
        <v>226</v>
      </c>
      <c r="C139" s="68">
        <v>18160.25</v>
      </c>
      <c r="D139" s="68">
        <v>18160.25</v>
      </c>
      <c r="E139" s="68">
        <v>0</v>
      </c>
      <c r="F139" s="68">
        <v>58099.11</v>
      </c>
      <c r="G139" s="68">
        <v>58099.11</v>
      </c>
      <c r="H139" s="68">
        <v>0</v>
      </c>
      <c r="I139" s="70">
        <f t="shared" si="2"/>
        <v>76259.360000000001</v>
      </c>
    </row>
    <row r="140" spans="1:9">
      <c r="A140" s="69" t="s">
        <v>255</v>
      </c>
      <c r="B140" s="58"/>
      <c r="C140" s="64">
        <v>1337862.8700000001</v>
      </c>
      <c r="D140" s="64">
        <v>658144.09</v>
      </c>
      <c r="E140" s="64">
        <v>679718.78</v>
      </c>
      <c r="F140" s="64">
        <v>4756272.79</v>
      </c>
      <c r="G140" s="64">
        <v>3411424.23</v>
      </c>
      <c r="H140" s="64">
        <v>1344848.56</v>
      </c>
      <c r="I140" s="70">
        <f t="shared" si="2"/>
        <v>6094135.6600000001</v>
      </c>
    </row>
  </sheetData>
  <mergeCells count="6">
    <mergeCell ref="A140:B140"/>
    <mergeCell ref="C2:E2"/>
    <mergeCell ref="A1:J1"/>
    <mergeCell ref="A2:A3"/>
    <mergeCell ref="B2:B3"/>
    <mergeCell ref="F2:H2"/>
  </mergeCells>
  <pageMargins left="1" right="1" top="1" bottom="1.45" header="1" footer="1"/>
  <pageSetup orientation="landscape" horizontalDpi="300" verticalDpi="300"/>
  <headerFooter alignWithMargins="0">
    <oddFooter>&amp;L&amp;"Arial,Regular"&amp;10 11/6/2020 4:32:14 PM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95FC-4392-448D-BE61-E79644BC2208}">
  <dimension ref="A1:J13"/>
  <sheetViews>
    <sheetView workbookViewId="0">
      <selection sqref="A1:XFD1048576"/>
    </sheetView>
  </sheetViews>
  <sheetFormatPr defaultRowHeight="15"/>
  <cols>
    <col min="1" max="1" width="13.7109375" style="54" customWidth="1"/>
    <col min="2" max="2" width="20.85546875" style="54" customWidth="1"/>
    <col min="3" max="3" width="16.7109375" style="54" customWidth="1"/>
    <col min="4" max="5" width="17.42578125" style="54" customWidth="1"/>
    <col min="6" max="6" width="16.7109375" style="54" customWidth="1"/>
    <col min="7" max="8" width="17.42578125" style="54" customWidth="1"/>
    <col min="9" max="9" width="17.85546875" style="54" customWidth="1"/>
    <col min="10" max="10" width="8.7109375" style="54" customWidth="1"/>
    <col min="11" max="16384" width="9.140625" style="54"/>
  </cols>
  <sheetData>
    <row r="1" spans="1:10" ht="28.9" customHeight="1">
      <c r="A1" s="52" t="s">
        <v>359</v>
      </c>
      <c r="B1" s="53"/>
      <c r="C1" s="53"/>
      <c r="D1" s="53"/>
      <c r="E1" s="53"/>
      <c r="F1" s="53"/>
      <c r="G1" s="53"/>
      <c r="H1" s="53"/>
      <c r="I1" s="53"/>
      <c r="J1" s="53"/>
    </row>
    <row r="2" spans="1:10">
      <c r="A2" s="55" t="s">
        <v>323</v>
      </c>
      <c r="B2" s="56" t="s">
        <v>322</v>
      </c>
      <c r="C2" s="55" t="s">
        <v>360</v>
      </c>
      <c r="D2" s="57"/>
      <c r="E2" s="58"/>
      <c r="F2" s="55" t="s">
        <v>361</v>
      </c>
      <c r="G2" s="57"/>
      <c r="H2" s="58"/>
    </row>
    <row r="3" spans="1:10">
      <c r="A3" s="59"/>
      <c r="B3" s="59"/>
      <c r="C3" s="60" t="s">
        <v>321</v>
      </c>
      <c r="D3" s="60" t="s">
        <v>320</v>
      </c>
      <c r="E3" s="60" t="s">
        <v>319</v>
      </c>
      <c r="F3" s="60" t="s">
        <v>321</v>
      </c>
      <c r="G3" s="60" t="s">
        <v>320</v>
      </c>
      <c r="H3" s="60" t="s">
        <v>319</v>
      </c>
      <c r="I3" s="61" t="s">
        <v>321</v>
      </c>
    </row>
    <row r="4" spans="1:10">
      <c r="A4" s="62" t="s">
        <v>300</v>
      </c>
      <c r="B4" s="63" t="s">
        <v>299</v>
      </c>
      <c r="C4" s="64">
        <v>4435.72</v>
      </c>
      <c r="D4" s="64">
        <v>0</v>
      </c>
      <c r="E4" s="64">
        <v>4435.72</v>
      </c>
      <c r="F4" s="64">
        <v>0</v>
      </c>
      <c r="G4" s="64">
        <v>0</v>
      </c>
      <c r="H4" s="64">
        <v>0</v>
      </c>
      <c r="I4" s="70">
        <f>C4+F4</f>
        <v>4435.72</v>
      </c>
    </row>
    <row r="5" spans="1:10">
      <c r="A5" s="66" t="s">
        <v>39</v>
      </c>
      <c r="B5" s="67" t="s">
        <v>252</v>
      </c>
      <c r="C5" s="68">
        <v>0</v>
      </c>
      <c r="D5" s="68">
        <v>0</v>
      </c>
      <c r="E5" s="68">
        <v>0</v>
      </c>
      <c r="F5" s="68">
        <v>94733.759999999995</v>
      </c>
      <c r="G5" s="68">
        <v>0</v>
      </c>
      <c r="H5" s="68">
        <v>94733.759999999995</v>
      </c>
      <c r="I5" s="70">
        <f t="shared" ref="I5:I13" si="0">C5+F5</f>
        <v>94733.759999999995</v>
      </c>
    </row>
    <row r="6" spans="1:10">
      <c r="A6" s="62" t="s">
        <v>74</v>
      </c>
      <c r="B6" s="63" t="s">
        <v>73</v>
      </c>
      <c r="C6" s="64">
        <v>15121.51</v>
      </c>
      <c r="D6" s="64">
        <v>0</v>
      </c>
      <c r="E6" s="64">
        <v>15121.51</v>
      </c>
      <c r="F6" s="64">
        <v>0</v>
      </c>
      <c r="G6" s="64">
        <v>0</v>
      </c>
      <c r="H6" s="64">
        <v>0</v>
      </c>
      <c r="I6" s="70">
        <f t="shared" si="0"/>
        <v>15121.51</v>
      </c>
    </row>
    <row r="7" spans="1:10">
      <c r="A7" s="66" t="s">
        <v>111</v>
      </c>
      <c r="B7" s="67" t="s">
        <v>110</v>
      </c>
      <c r="C7" s="68">
        <v>18205.439999999999</v>
      </c>
      <c r="D7" s="68">
        <v>0</v>
      </c>
      <c r="E7" s="68">
        <v>18205.439999999999</v>
      </c>
      <c r="F7" s="68">
        <v>4373.2</v>
      </c>
      <c r="G7" s="68">
        <v>4373.2</v>
      </c>
      <c r="H7" s="68">
        <v>0</v>
      </c>
      <c r="I7" s="70">
        <f t="shared" si="0"/>
        <v>22578.639999999999</v>
      </c>
    </row>
    <row r="8" spans="1:10">
      <c r="A8" s="62" t="s">
        <v>151</v>
      </c>
      <c r="B8" s="63" t="s">
        <v>253</v>
      </c>
      <c r="C8" s="64">
        <v>1985.64</v>
      </c>
      <c r="D8" s="64">
        <v>0</v>
      </c>
      <c r="E8" s="64">
        <v>1985.64</v>
      </c>
      <c r="F8" s="64">
        <v>2950</v>
      </c>
      <c r="G8" s="64">
        <v>2950</v>
      </c>
      <c r="H8" s="64">
        <v>0</v>
      </c>
      <c r="I8" s="70">
        <f t="shared" si="0"/>
        <v>4935.6400000000003</v>
      </c>
    </row>
    <row r="9" spans="1:10">
      <c r="A9" s="66" t="s">
        <v>172</v>
      </c>
      <c r="B9" s="67" t="s">
        <v>171</v>
      </c>
      <c r="C9" s="68">
        <v>2085.36</v>
      </c>
      <c r="D9" s="68">
        <v>0</v>
      </c>
      <c r="E9" s="68">
        <v>2085.36</v>
      </c>
      <c r="F9" s="68">
        <v>2433.6799999999998</v>
      </c>
      <c r="G9" s="68">
        <v>2433.6799999999998</v>
      </c>
      <c r="H9" s="68">
        <v>0</v>
      </c>
      <c r="I9" s="70">
        <f t="shared" si="0"/>
        <v>4519.04</v>
      </c>
    </row>
    <row r="10" spans="1:10">
      <c r="A10" s="62" t="s">
        <v>266</v>
      </c>
      <c r="B10" s="63" t="s">
        <v>248</v>
      </c>
      <c r="C10" s="64">
        <v>3.1</v>
      </c>
      <c r="D10" s="64">
        <v>0</v>
      </c>
      <c r="E10" s="64">
        <v>3.1</v>
      </c>
      <c r="F10" s="64">
        <v>35969.230000000003</v>
      </c>
      <c r="G10" s="64">
        <v>35969.230000000003</v>
      </c>
      <c r="H10" s="64">
        <v>0</v>
      </c>
      <c r="I10" s="70">
        <f t="shared" si="0"/>
        <v>35972.33</v>
      </c>
    </row>
    <row r="11" spans="1:10">
      <c r="A11" s="66" t="s">
        <v>225</v>
      </c>
      <c r="B11" s="67" t="s">
        <v>224</v>
      </c>
      <c r="C11" s="68">
        <v>1654.13</v>
      </c>
      <c r="D11" s="68">
        <v>1654.13</v>
      </c>
      <c r="E11" s="68">
        <v>0</v>
      </c>
      <c r="F11" s="68">
        <v>11509.36</v>
      </c>
      <c r="G11" s="68">
        <v>11509.36</v>
      </c>
      <c r="H11" s="68">
        <v>0</v>
      </c>
      <c r="I11" s="70">
        <f t="shared" si="0"/>
        <v>13163.490000000002</v>
      </c>
    </row>
    <row r="12" spans="1:10">
      <c r="A12" s="62" t="s">
        <v>227</v>
      </c>
      <c r="B12" s="63" t="s">
        <v>226</v>
      </c>
      <c r="C12" s="64">
        <v>4539.87</v>
      </c>
      <c r="D12" s="64">
        <v>1650</v>
      </c>
      <c r="E12" s="64">
        <v>2889.87</v>
      </c>
      <c r="F12" s="64">
        <v>0</v>
      </c>
      <c r="G12" s="64">
        <v>0</v>
      </c>
      <c r="H12" s="64">
        <v>0</v>
      </c>
      <c r="I12" s="70">
        <f t="shared" si="0"/>
        <v>4539.87</v>
      </c>
    </row>
    <row r="13" spans="1:10">
      <c r="A13" s="71" t="s">
        <v>255</v>
      </c>
      <c r="B13" s="58"/>
      <c r="C13" s="68">
        <v>48030.77</v>
      </c>
      <c r="D13" s="68">
        <v>3304.13</v>
      </c>
      <c r="E13" s="68">
        <v>44726.64</v>
      </c>
      <c r="F13" s="68">
        <v>151969.23000000001</v>
      </c>
      <c r="G13" s="68">
        <v>57235.47</v>
      </c>
      <c r="H13" s="68">
        <v>94733.759999999995</v>
      </c>
      <c r="I13" s="70">
        <f t="shared" si="0"/>
        <v>200000</v>
      </c>
    </row>
  </sheetData>
  <mergeCells count="6">
    <mergeCell ref="A13:B13"/>
    <mergeCell ref="A2:A3"/>
    <mergeCell ref="B2:B3"/>
    <mergeCell ref="C2:E2"/>
    <mergeCell ref="A1:J1"/>
    <mergeCell ref="F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540AE-75E7-4CB8-86E8-8EC25F874B1A}">
  <dimension ref="A1:J150"/>
  <sheetViews>
    <sheetView workbookViewId="0">
      <selection sqref="A1:XFD1048576"/>
    </sheetView>
  </sheetViews>
  <sheetFormatPr defaultRowHeight="15"/>
  <cols>
    <col min="1" max="1" width="13.7109375" style="54" customWidth="1"/>
    <col min="2" max="2" width="20.85546875" style="54" customWidth="1"/>
    <col min="3" max="3" width="16.7109375" style="54" customWidth="1"/>
    <col min="4" max="5" width="17.42578125" style="54" customWidth="1"/>
    <col min="6" max="6" width="16.7109375" style="54" customWidth="1"/>
    <col min="7" max="8" width="17.42578125" style="54" customWidth="1"/>
    <col min="9" max="9" width="21" style="54" customWidth="1"/>
    <col min="10" max="10" width="8.7109375" style="54" customWidth="1"/>
    <col min="11" max="16384" width="9.140625" style="54"/>
  </cols>
  <sheetData>
    <row r="1" spans="1:10" ht="28.9" customHeight="1">
      <c r="A1" s="52" t="s">
        <v>362</v>
      </c>
      <c r="B1" s="53"/>
      <c r="C1" s="53"/>
      <c r="D1" s="53"/>
      <c r="E1" s="53"/>
      <c r="F1" s="53"/>
      <c r="G1" s="53"/>
      <c r="H1" s="53"/>
      <c r="I1" s="53"/>
      <c r="J1" s="53"/>
    </row>
    <row r="2" spans="1:10">
      <c r="A2" s="55" t="s">
        <v>323</v>
      </c>
      <c r="B2" s="56" t="s">
        <v>322</v>
      </c>
      <c r="C2" s="55" t="s">
        <v>363</v>
      </c>
      <c r="D2" s="57"/>
      <c r="E2" s="58"/>
      <c r="F2" s="55" t="s">
        <v>364</v>
      </c>
      <c r="G2" s="57"/>
      <c r="H2" s="58"/>
    </row>
    <row r="3" spans="1:10">
      <c r="A3" s="59"/>
      <c r="B3" s="59"/>
      <c r="C3" s="60" t="s">
        <v>321</v>
      </c>
      <c r="D3" s="60" t="s">
        <v>320</v>
      </c>
      <c r="E3" s="60" t="s">
        <v>319</v>
      </c>
      <c r="F3" s="60" t="s">
        <v>321</v>
      </c>
      <c r="G3" s="60" t="s">
        <v>320</v>
      </c>
      <c r="H3" s="60" t="s">
        <v>319</v>
      </c>
      <c r="I3" s="61" t="s">
        <v>321</v>
      </c>
    </row>
    <row r="4" spans="1:10" ht="25.5">
      <c r="A4" s="62" t="s">
        <v>318</v>
      </c>
      <c r="B4" s="63" t="s">
        <v>0</v>
      </c>
      <c r="C4" s="64">
        <v>161949.04</v>
      </c>
      <c r="D4" s="64">
        <v>0</v>
      </c>
      <c r="E4" s="64">
        <v>161949.04</v>
      </c>
      <c r="F4" s="64">
        <v>388509.96</v>
      </c>
      <c r="G4" s="64">
        <v>388509.96</v>
      </c>
      <c r="H4" s="64">
        <v>0</v>
      </c>
      <c r="I4" s="70">
        <f>C4+F4</f>
        <v>550459</v>
      </c>
    </row>
    <row r="5" spans="1:10">
      <c r="A5" s="66" t="s">
        <v>1</v>
      </c>
      <c r="B5" s="67" t="s">
        <v>317</v>
      </c>
      <c r="C5" s="68">
        <v>715.29</v>
      </c>
      <c r="D5" s="68">
        <v>715.29</v>
      </c>
      <c r="E5" s="68">
        <v>0</v>
      </c>
      <c r="F5" s="68">
        <v>9284.7099999999991</v>
      </c>
      <c r="G5" s="68">
        <v>9284.7099999999991</v>
      </c>
      <c r="H5" s="68">
        <v>0</v>
      </c>
      <c r="I5" s="70">
        <f t="shared" ref="I5:I68" si="0">C5+F5</f>
        <v>10000</v>
      </c>
    </row>
    <row r="6" spans="1:10">
      <c r="A6" s="62" t="s">
        <v>2</v>
      </c>
      <c r="B6" s="63" t="s">
        <v>316</v>
      </c>
      <c r="C6" s="64">
        <v>10509.32</v>
      </c>
      <c r="D6" s="64">
        <v>147.72</v>
      </c>
      <c r="E6" s="64">
        <v>10361.6</v>
      </c>
      <c r="F6" s="64">
        <v>11625.68</v>
      </c>
      <c r="G6" s="64">
        <v>11625.68</v>
      </c>
      <c r="H6" s="64">
        <v>0</v>
      </c>
      <c r="I6" s="70">
        <f t="shared" si="0"/>
        <v>22135</v>
      </c>
    </row>
    <row r="7" spans="1:10">
      <c r="A7" s="66" t="s">
        <v>229</v>
      </c>
      <c r="B7" s="67" t="s">
        <v>315</v>
      </c>
      <c r="C7" s="68">
        <v>1944.89</v>
      </c>
      <c r="D7" s="68">
        <v>0</v>
      </c>
      <c r="E7" s="68">
        <v>1944.89</v>
      </c>
      <c r="F7" s="68">
        <v>12291.11</v>
      </c>
      <c r="G7" s="68">
        <v>12291.11</v>
      </c>
      <c r="H7" s="68">
        <v>0</v>
      </c>
      <c r="I7" s="70">
        <f t="shared" si="0"/>
        <v>14236</v>
      </c>
    </row>
    <row r="8" spans="1:10">
      <c r="A8" s="62" t="s">
        <v>4</v>
      </c>
      <c r="B8" s="63" t="s">
        <v>3</v>
      </c>
      <c r="C8" s="64">
        <v>67073.679999999993</v>
      </c>
      <c r="D8" s="64">
        <v>26036.66</v>
      </c>
      <c r="E8" s="64">
        <v>41037.019999999997</v>
      </c>
      <c r="F8" s="64">
        <v>58055.32</v>
      </c>
      <c r="G8" s="64">
        <v>58055.32</v>
      </c>
      <c r="H8" s="64">
        <v>0</v>
      </c>
      <c r="I8" s="70">
        <f t="shared" si="0"/>
        <v>125129</v>
      </c>
    </row>
    <row r="9" spans="1:10">
      <c r="A9" s="66" t="s">
        <v>314</v>
      </c>
      <c r="B9" s="67" t="s">
        <v>313</v>
      </c>
      <c r="C9" s="68">
        <v>31028.12</v>
      </c>
      <c r="D9" s="68">
        <v>21611.75</v>
      </c>
      <c r="E9" s="68">
        <v>9416.3700000000008</v>
      </c>
      <c r="F9" s="68">
        <v>45530.879999999997</v>
      </c>
      <c r="G9" s="68">
        <v>45530.879999999997</v>
      </c>
      <c r="H9" s="68">
        <v>0</v>
      </c>
      <c r="I9" s="70">
        <f t="shared" si="0"/>
        <v>76559</v>
      </c>
    </row>
    <row r="10" spans="1:10">
      <c r="A10" s="62" t="s">
        <v>5</v>
      </c>
      <c r="B10" s="63" t="s">
        <v>312</v>
      </c>
      <c r="C10" s="64">
        <v>30594.95</v>
      </c>
      <c r="D10" s="64">
        <v>313.5</v>
      </c>
      <c r="E10" s="64">
        <v>30281.45</v>
      </c>
      <c r="F10" s="64">
        <v>20852.05</v>
      </c>
      <c r="G10" s="64">
        <v>20852.05</v>
      </c>
      <c r="H10" s="64">
        <v>0</v>
      </c>
      <c r="I10" s="70">
        <f t="shared" si="0"/>
        <v>51447</v>
      </c>
    </row>
    <row r="11" spans="1:10">
      <c r="A11" s="66" t="s">
        <v>311</v>
      </c>
      <c r="B11" s="67" t="s">
        <v>310</v>
      </c>
      <c r="C11" s="68">
        <v>125929.7</v>
      </c>
      <c r="D11" s="68">
        <v>52605.05</v>
      </c>
      <c r="E11" s="68">
        <v>73324.649999999994</v>
      </c>
      <c r="F11" s="68">
        <v>132596.29999999999</v>
      </c>
      <c r="G11" s="68">
        <v>132596.29999999999</v>
      </c>
      <c r="H11" s="68">
        <v>0</v>
      </c>
      <c r="I11" s="70">
        <f t="shared" si="0"/>
        <v>258526</v>
      </c>
    </row>
    <row r="12" spans="1:10">
      <c r="A12" s="62" t="s">
        <v>7</v>
      </c>
      <c r="B12" s="63" t="s">
        <v>6</v>
      </c>
      <c r="C12" s="64">
        <v>82945.42</v>
      </c>
      <c r="D12" s="64">
        <v>41622.83</v>
      </c>
      <c r="E12" s="64">
        <v>41322.589999999997</v>
      </c>
      <c r="F12" s="64">
        <v>67098.58</v>
      </c>
      <c r="G12" s="64">
        <v>67098.58</v>
      </c>
      <c r="H12" s="64">
        <v>0</v>
      </c>
      <c r="I12" s="70">
        <f t="shared" si="0"/>
        <v>150044</v>
      </c>
    </row>
    <row r="13" spans="1:10">
      <c r="A13" s="66" t="s">
        <v>8</v>
      </c>
      <c r="B13" s="67" t="s">
        <v>309</v>
      </c>
      <c r="C13" s="68">
        <v>30.66</v>
      </c>
      <c r="D13" s="68">
        <v>30.66</v>
      </c>
      <c r="E13" s="68">
        <v>0</v>
      </c>
      <c r="F13" s="68">
        <v>9969.34</v>
      </c>
      <c r="G13" s="68">
        <v>9969.34</v>
      </c>
      <c r="H13" s="68">
        <v>0</v>
      </c>
      <c r="I13" s="70">
        <f t="shared" si="0"/>
        <v>10000</v>
      </c>
    </row>
    <row r="14" spans="1:10">
      <c r="A14" s="62" t="s">
        <v>10</v>
      </c>
      <c r="B14" s="63" t="s">
        <v>9</v>
      </c>
      <c r="C14" s="64">
        <v>23189.599999999999</v>
      </c>
      <c r="D14" s="64">
        <v>23189.599999999999</v>
      </c>
      <c r="E14" s="64">
        <v>0</v>
      </c>
      <c r="F14" s="64">
        <v>29235.4</v>
      </c>
      <c r="G14" s="64">
        <v>29235.4</v>
      </c>
      <c r="H14" s="64">
        <v>0</v>
      </c>
      <c r="I14" s="70">
        <f t="shared" si="0"/>
        <v>52425</v>
      </c>
    </row>
    <row r="15" spans="1:10">
      <c r="A15" s="66" t="s">
        <v>12</v>
      </c>
      <c r="B15" s="67" t="s">
        <v>11</v>
      </c>
      <c r="C15" s="68">
        <v>2576.64</v>
      </c>
      <c r="D15" s="68">
        <v>2576.64</v>
      </c>
      <c r="E15" s="68">
        <v>0</v>
      </c>
      <c r="F15" s="68">
        <v>39873.360000000001</v>
      </c>
      <c r="G15" s="68">
        <v>39873.360000000001</v>
      </c>
      <c r="H15" s="68">
        <v>0</v>
      </c>
      <c r="I15" s="70">
        <f t="shared" si="0"/>
        <v>42450</v>
      </c>
    </row>
    <row r="16" spans="1:10">
      <c r="A16" s="62" t="s">
        <v>14</v>
      </c>
      <c r="B16" s="63" t="s">
        <v>13</v>
      </c>
      <c r="C16" s="64">
        <v>42190.92</v>
      </c>
      <c r="D16" s="64">
        <v>42190.92</v>
      </c>
      <c r="E16" s="64">
        <v>0</v>
      </c>
      <c r="F16" s="64">
        <v>140384.07999999999</v>
      </c>
      <c r="G16" s="64">
        <v>140384.07999999999</v>
      </c>
      <c r="H16" s="64">
        <v>0</v>
      </c>
      <c r="I16" s="70">
        <f t="shared" si="0"/>
        <v>182575</v>
      </c>
    </row>
    <row r="17" spans="1:9">
      <c r="A17" s="66" t="s">
        <v>15</v>
      </c>
      <c r="B17" s="67" t="s">
        <v>308</v>
      </c>
      <c r="C17" s="68">
        <v>48.99</v>
      </c>
      <c r="D17" s="68">
        <v>0</v>
      </c>
      <c r="E17" s="68">
        <v>48.99</v>
      </c>
      <c r="F17" s="68">
        <v>9951.01</v>
      </c>
      <c r="G17" s="68">
        <v>9951.01</v>
      </c>
      <c r="H17" s="68">
        <v>0</v>
      </c>
      <c r="I17" s="70">
        <f t="shared" si="0"/>
        <v>10000</v>
      </c>
    </row>
    <row r="18" spans="1:9">
      <c r="A18" s="62" t="s">
        <v>17</v>
      </c>
      <c r="B18" s="63" t="s">
        <v>16</v>
      </c>
      <c r="C18" s="64">
        <v>68215.679999999993</v>
      </c>
      <c r="D18" s="64">
        <v>19299.46</v>
      </c>
      <c r="E18" s="64">
        <v>48916.22</v>
      </c>
      <c r="F18" s="64">
        <v>75244.320000000007</v>
      </c>
      <c r="G18" s="64">
        <v>75244.320000000007</v>
      </c>
      <c r="H18" s="64">
        <v>0</v>
      </c>
      <c r="I18" s="70">
        <f t="shared" si="0"/>
        <v>143460</v>
      </c>
    </row>
    <row r="19" spans="1:9">
      <c r="A19" s="66" t="s">
        <v>18</v>
      </c>
      <c r="B19" s="67" t="s">
        <v>307</v>
      </c>
      <c r="C19" s="68">
        <v>26179.31</v>
      </c>
      <c r="D19" s="68">
        <v>0</v>
      </c>
      <c r="E19" s="68">
        <v>26179.31</v>
      </c>
      <c r="F19" s="68">
        <v>43492.69</v>
      </c>
      <c r="G19" s="68">
        <v>43492.69</v>
      </c>
      <c r="H19" s="68">
        <v>0</v>
      </c>
      <c r="I19" s="70">
        <f t="shared" si="0"/>
        <v>69672</v>
      </c>
    </row>
    <row r="20" spans="1:9">
      <c r="A20" s="62" t="s">
        <v>20</v>
      </c>
      <c r="B20" s="63" t="s">
        <v>19</v>
      </c>
      <c r="C20" s="64">
        <v>115575.08</v>
      </c>
      <c r="D20" s="64">
        <v>33447.449999999997</v>
      </c>
      <c r="E20" s="64">
        <v>82127.63</v>
      </c>
      <c r="F20" s="64">
        <v>57887.92</v>
      </c>
      <c r="G20" s="64">
        <v>57887.92</v>
      </c>
      <c r="H20" s="64">
        <v>0</v>
      </c>
      <c r="I20" s="70">
        <f t="shared" si="0"/>
        <v>173463</v>
      </c>
    </row>
    <row r="21" spans="1:9">
      <c r="A21" s="66" t="s">
        <v>22</v>
      </c>
      <c r="B21" s="67" t="s">
        <v>21</v>
      </c>
      <c r="C21" s="68">
        <v>6779.4</v>
      </c>
      <c r="D21" s="68">
        <v>6779.4</v>
      </c>
      <c r="E21" s="68">
        <v>0</v>
      </c>
      <c r="F21" s="68">
        <v>26180.6</v>
      </c>
      <c r="G21" s="68">
        <v>26180.6</v>
      </c>
      <c r="H21" s="68">
        <v>0</v>
      </c>
      <c r="I21" s="70">
        <f t="shared" si="0"/>
        <v>32960</v>
      </c>
    </row>
    <row r="22" spans="1:9">
      <c r="A22" s="62" t="s">
        <v>24</v>
      </c>
      <c r="B22" s="63" t="s">
        <v>23</v>
      </c>
      <c r="C22" s="64">
        <v>33472.22</v>
      </c>
      <c r="D22" s="64">
        <v>10568.96</v>
      </c>
      <c r="E22" s="64">
        <v>22903.26</v>
      </c>
      <c r="F22" s="64">
        <v>108010.78</v>
      </c>
      <c r="G22" s="64">
        <v>108010.78</v>
      </c>
      <c r="H22" s="64">
        <v>0</v>
      </c>
      <c r="I22" s="70">
        <f t="shared" si="0"/>
        <v>141483</v>
      </c>
    </row>
    <row r="23" spans="1:9">
      <c r="A23" s="66" t="s">
        <v>306</v>
      </c>
      <c r="B23" s="67" t="s">
        <v>25</v>
      </c>
      <c r="C23" s="68">
        <v>4005.07</v>
      </c>
      <c r="D23" s="68">
        <v>4005.07</v>
      </c>
      <c r="E23" s="68">
        <v>0</v>
      </c>
      <c r="F23" s="68">
        <v>64387.93</v>
      </c>
      <c r="G23" s="68">
        <v>64387.93</v>
      </c>
      <c r="H23" s="68">
        <v>0</v>
      </c>
      <c r="I23" s="70">
        <f t="shared" si="0"/>
        <v>68393</v>
      </c>
    </row>
    <row r="24" spans="1:9">
      <c r="A24" s="62" t="s">
        <v>305</v>
      </c>
      <c r="B24" s="63" t="s">
        <v>26</v>
      </c>
      <c r="C24" s="64">
        <v>18556.55</v>
      </c>
      <c r="D24" s="64">
        <v>3773.09</v>
      </c>
      <c r="E24" s="64">
        <v>14783.46</v>
      </c>
      <c r="F24" s="64">
        <v>29044.45</v>
      </c>
      <c r="G24" s="64">
        <v>29044.45</v>
      </c>
      <c r="H24" s="64">
        <v>0</v>
      </c>
      <c r="I24" s="70">
        <f t="shared" si="0"/>
        <v>47601</v>
      </c>
    </row>
    <row r="25" spans="1:9">
      <c r="A25" s="66" t="s">
        <v>304</v>
      </c>
      <c r="B25" s="67" t="s">
        <v>27</v>
      </c>
      <c r="C25" s="68">
        <v>22861.15</v>
      </c>
      <c r="D25" s="68">
        <v>18601.57</v>
      </c>
      <c r="E25" s="68">
        <v>4259.58</v>
      </c>
      <c r="F25" s="68">
        <v>83573.850000000006</v>
      </c>
      <c r="G25" s="68">
        <v>83573.850000000006</v>
      </c>
      <c r="H25" s="68">
        <v>0</v>
      </c>
      <c r="I25" s="70">
        <f t="shared" si="0"/>
        <v>106435</v>
      </c>
    </row>
    <row r="26" spans="1:9">
      <c r="A26" s="62" t="s">
        <v>303</v>
      </c>
      <c r="B26" s="63" t="s">
        <v>28</v>
      </c>
      <c r="C26" s="64">
        <v>9289.35</v>
      </c>
      <c r="D26" s="64">
        <v>6264.66</v>
      </c>
      <c r="E26" s="64">
        <v>3024.69</v>
      </c>
      <c r="F26" s="64">
        <v>22070.65</v>
      </c>
      <c r="G26" s="64">
        <v>22070.65</v>
      </c>
      <c r="H26" s="64">
        <v>0</v>
      </c>
      <c r="I26" s="70">
        <f t="shared" si="0"/>
        <v>31360</v>
      </c>
    </row>
    <row r="27" spans="1:9">
      <c r="A27" s="66" t="s">
        <v>29</v>
      </c>
      <c r="B27" s="67" t="s">
        <v>302</v>
      </c>
      <c r="C27" s="68">
        <v>28401.48</v>
      </c>
      <c r="D27" s="68">
        <v>6673.3</v>
      </c>
      <c r="E27" s="68">
        <v>21728.18</v>
      </c>
      <c r="F27" s="68">
        <v>88744.52</v>
      </c>
      <c r="G27" s="68">
        <v>88744.52</v>
      </c>
      <c r="H27" s="68">
        <v>0</v>
      </c>
      <c r="I27" s="70">
        <f t="shared" si="0"/>
        <v>117146</v>
      </c>
    </row>
    <row r="28" spans="1:9">
      <c r="A28" s="62" t="s">
        <v>30</v>
      </c>
      <c r="B28" s="63" t="s">
        <v>301</v>
      </c>
      <c r="C28" s="64">
        <v>2318.7800000000002</v>
      </c>
      <c r="D28" s="64">
        <v>2318.7800000000002</v>
      </c>
      <c r="E28" s="64">
        <v>0</v>
      </c>
      <c r="F28" s="64">
        <v>11791.22</v>
      </c>
      <c r="G28" s="64">
        <v>11791.22</v>
      </c>
      <c r="H28" s="64">
        <v>0</v>
      </c>
      <c r="I28" s="70">
        <f t="shared" si="0"/>
        <v>14110</v>
      </c>
    </row>
    <row r="29" spans="1:9">
      <c r="A29" s="66" t="s">
        <v>32</v>
      </c>
      <c r="B29" s="67" t="s">
        <v>31</v>
      </c>
      <c r="C29" s="68">
        <v>137867</v>
      </c>
      <c r="D29" s="68">
        <v>15855.14</v>
      </c>
      <c r="E29" s="68">
        <v>122011.86</v>
      </c>
      <c r="F29" s="68">
        <v>0</v>
      </c>
      <c r="G29" s="68">
        <v>0</v>
      </c>
      <c r="H29" s="68">
        <v>0</v>
      </c>
      <c r="I29" s="70">
        <f t="shared" si="0"/>
        <v>137867</v>
      </c>
    </row>
    <row r="30" spans="1:9">
      <c r="A30" s="62" t="s">
        <v>34</v>
      </c>
      <c r="B30" s="63" t="s">
        <v>33</v>
      </c>
      <c r="C30" s="64">
        <v>46096.92</v>
      </c>
      <c r="D30" s="64">
        <v>7516.58</v>
      </c>
      <c r="E30" s="64">
        <v>38580.339999999997</v>
      </c>
      <c r="F30" s="64">
        <v>25586.080000000002</v>
      </c>
      <c r="G30" s="64">
        <v>25586.080000000002</v>
      </c>
      <c r="H30" s="64">
        <v>0</v>
      </c>
      <c r="I30" s="70">
        <f t="shared" si="0"/>
        <v>71683</v>
      </c>
    </row>
    <row r="31" spans="1:9">
      <c r="A31" s="66" t="s">
        <v>300</v>
      </c>
      <c r="B31" s="67" t="s">
        <v>299</v>
      </c>
      <c r="C31" s="68">
        <v>68592.86</v>
      </c>
      <c r="D31" s="68">
        <v>24264.09</v>
      </c>
      <c r="E31" s="68">
        <v>44328.77</v>
      </c>
      <c r="F31" s="68">
        <v>117371.14</v>
      </c>
      <c r="G31" s="68">
        <v>117371.14</v>
      </c>
      <c r="H31" s="68">
        <v>0</v>
      </c>
      <c r="I31" s="70">
        <f t="shared" si="0"/>
        <v>185964</v>
      </c>
    </row>
    <row r="32" spans="1:9">
      <c r="A32" s="62" t="s">
        <v>36</v>
      </c>
      <c r="B32" s="63" t="s">
        <v>35</v>
      </c>
      <c r="C32" s="64">
        <v>1479.82</v>
      </c>
      <c r="D32" s="64">
        <v>1479.82</v>
      </c>
      <c r="E32" s="64">
        <v>0</v>
      </c>
      <c r="F32" s="64">
        <v>28873.18</v>
      </c>
      <c r="G32" s="64">
        <v>28873.18</v>
      </c>
      <c r="H32" s="64">
        <v>0</v>
      </c>
      <c r="I32" s="70">
        <f t="shared" si="0"/>
        <v>30353</v>
      </c>
    </row>
    <row r="33" spans="1:9">
      <c r="A33" s="66" t="s">
        <v>38</v>
      </c>
      <c r="B33" s="67" t="s">
        <v>37</v>
      </c>
      <c r="C33" s="68">
        <v>77624.149999999994</v>
      </c>
      <c r="D33" s="68">
        <v>8708.93</v>
      </c>
      <c r="E33" s="68">
        <v>68915.22</v>
      </c>
      <c r="F33" s="68">
        <v>73699.850000000006</v>
      </c>
      <c r="G33" s="68">
        <v>73699.850000000006</v>
      </c>
      <c r="H33" s="68">
        <v>0</v>
      </c>
      <c r="I33" s="70">
        <f t="shared" si="0"/>
        <v>151324</v>
      </c>
    </row>
    <row r="34" spans="1:9">
      <c r="A34" s="62" t="s">
        <v>39</v>
      </c>
      <c r="B34" s="63" t="s">
        <v>252</v>
      </c>
      <c r="C34" s="64">
        <v>0</v>
      </c>
      <c r="D34" s="64">
        <v>0</v>
      </c>
      <c r="E34" s="64">
        <v>0</v>
      </c>
      <c r="F34" s="64">
        <v>2328351</v>
      </c>
      <c r="G34" s="64">
        <v>866981.45</v>
      </c>
      <c r="H34" s="64">
        <v>1461369.55</v>
      </c>
      <c r="I34" s="70">
        <f t="shared" si="0"/>
        <v>2328351</v>
      </c>
    </row>
    <row r="35" spans="1:9">
      <c r="A35" s="66" t="s">
        <v>40</v>
      </c>
      <c r="B35" s="67" t="s">
        <v>298</v>
      </c>
      <c r="C35" s="68">
        <v>5655.44</v>
      </c>
      <c r="D35" s="68">
        <v>5655.44</v>
      </c>
      <c r="E35" s="68">
        <v>0</v>
      </c>
      <c r="F35" s="68">
        <v>17142.560000000001</v>
      </c>
      <c r="G35" s="68">
        <v>17142.560000000001</v>
      </c>
      <c r="H35" s="68">
        <v>0</v>
      </c>
      <c r="I35" s="70">
        <f t="shared" si="0"/>
        <v>22798</v>
      </c>
    </row>
    <row r="36" spans="1:9">
      <c r="A36" s="62" t="s">
        <v>42</v>
      </c>
      <c r="B36" s="63" t="s">
        <v>41</v>
      </c>
      <c r="C36" s="64">
        <v>4465.2</v>
      </c>
      <c r="D36" s="64">
        <v>4465.2</v>
      </c>
      <c r="E36" s="64">
        <v>0</v>
      </c>
      <c r="F36" s="64">
        <v>30807.8</v>
      </c>
      <c r="G36" s="64">
        <v>30807.8</v>
      </c>
      <c r="H36" s="64">
        <v>0</v>
      </c>
      <c r="I36" s="70">
        <f t="shared" si="0"/>
        <v>35273</v>
      </c>
    </row>
    <row r="37" spans="1:9">
      <c r="A37" s="66" t="s">
        <v>44</v>
      </c>
      <c r="B37" s="67" t="s">
        <v>43</v>
      </c>
      <c r="C37" s="68">
        <v>70061.59</v>
      </c>
      <c r="D37" s="68">
        <v>34570.21</v>
      </c>
      <c r="E37" s="68">
        <v>35491.379999999997</v>
      </c>
      <c r="F37" s="68">
        <v>2142.41</v>
      </c>
      <c r="G37" s="68">
        <v>2142.41</v>
      </c>
      <c r="H37" s="68">
        <v>0</v>
      </c>
      <c r="I37" s="70">
        <f t="shared" si="0"/>
        <v>72204</v>
      </c>
    </row>
    <row r="38" spans="1:9">
      <c r="A38" s="62" t="s">
        <v>46</v>
      </c>
      <c r="B38" s="63" t="s">
        <v>45</v>
      </c>
      <c r="C38" s="64">
        <v>103351.21</v>
      </c>
      <c r="D38" s="64">
        <v>19687.689999999999</v>
      </c>
      <c r="E38" s="64">
        <v>83663.520000000004</v>
      </c>
      <c r="F38" s="64">
        <v>22989.79</v>
      </c>
      <c r="G38" s="64">
        <v>22989.79</v>
      </c>
      <c r="H38" s="64">
        <v>0</v>
      </c>
      <c r="I38" s="70">
        <f t="shared" si="0"/>
        <v>126341</v>
      </c>
    </row>
    <row r="39" spans="1:9">
      <c r="A39" s="66" t="s">
        <v>48</v>
      </c>
      <c r="B39" s="67" t="s">
        <v>47</v>
      </c>
      <c r="C39" s="68">
        <v>23481.21</v>
      </c>
      <c r="D39" s="68">
        <v>15769.83</v>
      </c>
      <c r="E39" s="68">
        <v>7711.38</v>
      </c>
      <c r="F39" s="68">
        <v>39599.79</v>
      </c>
      <c r="G39" s="68">
        <v>39599.79</v>
      </c>
      <c r="H39" s="68">
        <v>0</v>
      </c>
      <c r="I39" s="70">
        <f t="shared" si="0"/>
        <v>63081</v>
      </c>
    </row>
    <row r="40" spans="1:9">
      <c r="A40" s="62" t="s">
        <v>49</v>
      </c>
      <c r="B40" s="63" t="s">
        <v>297</v>
      </c>
      <c r="C40" s="64">
        <v>14614.96</v>
      </c>
      <c r="D40" s="64">
        <v>14614.96</v>
      </c>
      <c r="E40" s="64">
        <v>0</v>
      </c>
      <c r="F40" s="64">
        <v>64932.04</v>
      </c>
      <c r="G40" s="64">
        <v>64932.04</v>
      </c>
      <c r="H40" s="64">
        <v>0</v>
      </c>
      <c r="I40" s="70">
        <f t="shared" si="0"/>
        <v>79547</v>
      </c>
    </row>
    <row r="41" spans="1:9">
      <c r="A41" s="66" t="s">
        <v>50</v>
      </c>
      <c r="B41" s="67" t="s">
        <v>296</v>
      </c>
      <c r="C41" s="68">
        <v>14439.28</v>
      </c>
      <c r="D41" s="68">
        <v>9488.66</v>
      </c>
      <c r="E41" s="68">
        <v>4950.62</v>
      </c>
      <c r="F41" s="68">
        <v>44151.72</v>
      </c>
      <c r="G41" s="68">
        <v>44151.72</v>
      </c>
      <c r="H41" s="68">
        <v>0</v>
      </c>
      <c r="I41" s="70">
        <f t="shared" si="0"/>
        <v>58591</v>
      </c>
    </row>
    <row r="42" spans="1:9">
      <c r="A42" s="62" t="s">
        <v>51</v>
      </c>
      <c r="B42" s="63" t="s">
        <v>295</v>
      </c>
      <c r="C42" s="64">
        <v>2833.71</v>
      </c>
      <c r="D42" s="64">
        <v>2317.9899999999998</v>
      </c>
      <c r="E42" s="64">
        <v>515.72</v>
      </c>
      <c r="F42" s="64">
        <v>7166.29</v>
      </c>
      <c r="G42" s="64">
        <v>7166.29</v>
      </c>
      <c r="H42" s="64">
        <v>0</v>
      </c>
      <c r="I42" s="70">
        <f t="shared" si="0"/>
        <v>10000</v>
      </c>
    </row>
    <row r="43" spans="1:9" ht="25.5">
      <c r="A43" s="66" t="s">
        <v>53</v>
      </c>
      <c r="B43" s="67" t="s">
        <v>294</v>
      </c>
      <c r="C43" s="68">
        <v>52267.1</v>
      </c>
      <c r="D43" s="68">
        <v>14046.04</v>
      </c>
      <c r="E43" s="68">
        <v>38221.06</v>
      </c>
      <c r="F43" s="68">
        <v>33665.9</v>
      </c>
      <c r="G43" s="68">
        <v>33665.9</v>
      </c>
      <c r="H43" s="68">
        <v>0</v>
      </c>
      <c r="I43" s="70">
        <f t="shared" si="0"/>
        <v>85933</v>
      </c>
    </row>
    <row r="44" spans="1:9">
      <c r="A44" s="62" t="s">
        <v>54</v>
      </c>
      <c r="B44" s="63" t="s">
        <v>293</v>
      </c>
      <c r="C44" s="64">
        <v>3409.88</v>
      </c>
      <c r="D44" s="64">
        <v>3409.88</v>
      </c>
      <c r="E44" s="64">
        <v>0</v>
      </c>
      <c r="F44" s="64">
        <v>25224.12</v>
      </c>
      <c r="G44" s="64">
        <v>25224.12</v>
      </c>
      <c r="H44" s="64">
        <v>0</v>
      </c>
      <c r="I44" s="70">
        <f t="shared" si="0"/>
        <v>28634</v>
      </c>
    </row>
    <row r="45" spans="1:9">
      <c r="A45" s="66" t="s">
        <v>56</v>
      </c>
      <c r="B45" s="67" t="s">
        <v>55</v>
      </c>
      <c r="C45" s="68">
        <v>65259.88</v>
      </c>
      <c r="D45" s="68">
        <v>24400.84</v>
      </c>
      <c r="E45" s="68">
        <v>40859.040000000001</v>
      </c>
      <c r="F45" s="68">
        <v>194.12</v>
      </c>
      <c r="G45" s="68">
        <v>194.12</v>
      </c>
      <c r="H45" s="68">
        <v>0</v>
      </c>
      <c r="I45" s="70">
        <f t="shared" si="0"/>
        <v>65454</v>
      </c>
    </row>
    <row r="46" spans="1:9">
      <c r="A46" s="62" t="s">
        <v>58</v>
      </c>
      <c r="B46" s="63" t="s">
        <v>57</v>
      </c>
      <c r="C46" s="64">
        <v>3178.52</v>
      </c>
      <c r="D46" s="64">
        <v>3178.52</v>
      </c>
      <c r="E46" s="64">
        <v>0</v>
      </c>
      <c r="F46" s="64">
        <v>85992.48</v>
      </c>
      <c r="G46" s="64">
        <v>85992.48</v>
      </c>
      <c r="H46" s="64">
        <v>0</v>
      </c>
      <c r="I46" s="70">
        <f t="shared" si="0"/>
        <v>89171</v>
      </c>
    </row>
    <row r="47" spans="1:9">
      <c r="A47" s="66" t="s">
        <v>60</v>
      </c>
      <c r="B47" s="67" t="s">
        <v>59</v>
      </c>
      <c r="C47" s="68">
        <v>17909.45</v>
      </c>
      <c r="D47" s="68">
        <v>5500</v>
      </c>
      <c r="E47" s="68">
        <v>12409.45</v>
      </c>
      <c r="F47" s="68">
        <v>16636.55</v>
      </c>
      <c r="G47" s="68">
        <v>16636.55</v>
      </c>
      <c r="H47" s="68">
        <v>0</v>
      </c>
      <c r="I47" s="70">
        <f t="shared" si="0"/>
        <v>34546</v>
      </c>
    </row>
    <row r="48" spans="1:9">
      <c r="A48" s="62" t="s">
        <v>292</v>
      </c>
      <c r="B48" s="63" t="s">
        <v>291</v>
      </c>
      <c r="C48" s="64">
        <v>48644.95</v>
      </c>
      <c r="D48" s="64">
        <v>8305.69</v>
      </c>
      <c r="E48" s="64">
        <v>40339.26</v>
      </c>
      <c r="F48" s="64">
        <v>82663.05</v>
      </c>
      <c r="G48" s="64">
        <v>82663.05</v>
      </c>
      <c r="H48" s="64">
        <v>0</v>
      </c>
      <c r="I48" s="70">
        <f t="shared" si="0"/>
        <v>131308</v>
      </c>
    </row>
    <row r="49" spans="1:9">
      <c r="A49" s="66" t="s">
        <v>61</v>
      </c>
      <c r="B49" s="67" t="s">
        <v>290</v>
      </c>
      <c r="C49" s="68">
        <v>19421.8</v>
      </c>
      <c r="D49" s="68">
        <v>3971.9</v>
      </c>
      <c r="E49" s="68">
        <v>15449.9</v>
      </c>
      <c r="F49" s="68">
        <v>17751.2</v>
      </c>
      <c r="G49" s="68">
        <v>17751.2</v>
      </c>
      <c r="H49" s="68">
        <v>0</v>
      </c>
      <c r="I49" s="70">
        <f t="shared" si="0"/>
        <v>37173</v>
      </c>
    </row>
    <row r="50" spans="1:9">
      <c r="A50" s="62" t="s">
        <v>63</v>
      </c>
      <c r="B50" s="63" t="s">
        <v>62</v>
      </c>
      <c r="C50" s="64">
        <v>71236</v>
      </c>
      <c r="D50" s="64">
        <v>5490.83</v>
      </c>
      <c r="E50" s="64">
        <v>65745.17</v>
      </c>
      <c r="F50" s="64">
        <v>0</v>
      </c>
      <c r="G50" s="64">
        <v>0</v>
      </c>
      <c r="H50" s="64">
        <v>0</v>
      </c>
      <c r="I50" s="70">
        <f t="shared" si="0"/>
        <v>71236</v>
      </c>
    </row>
    <row r="51" spans="1:9">
      <c r="A51" s="66" t="s">
        <v>65</v>
      </c>
      <c r="B51" s="67" t="s">
        <v>64</v>
      </c>
      <c r="C51" s="68">
        <v>10074.780000000001</v>
      </c>
      <c r="D51" s="68">
        <v>10074.780000000001</v>
      </c>
      <c r="E51" s="68">
        <v>0</v>
      </c>
      <c r="F51" s="68">
        <v>65123.22</v>
      </c>
      <c r="G51" s="68">
        <v>65123.22</v>
      </c>
      <c r="H51" s="68">
        <v>0</v>
      </c>
      <c r="I51" s="70">
        <f t="shared" si="0"/>
        <v>75198</v>
      </c>
    </row>
    <row r="52" spans="1:9">
      <c r="A52" s="62" t="s">
        <v>67</v>
      </c>
      <c r="B52" s="63" t="s">
        <v>66</v>
      </c>
      <c r="C52" s="64">
        <v>27875.3</v>
      </c>
      <c r="D52" s="64">
        <v>18974.810000000001</v>
      </c>
      <c r="E52" s="64">
        <v>8900.49</v>
      </c>
      <c r="F52" s="64">
        <v>114386.7</v>
      </c>
      <c r="G52" s="64">
        <v>114386.7</v>
      </c>
      <c r="H52" s="64">
        <v>0</v>
      </c>
      <c r="I52" s="70">
        <f t="shared" si="0"/>
        <v>142262</v>
      </c>
    </row>
    <row r="53" spans="1:9">
      <c r="A53" s="66" t="s">
        <v>68</v>
      </c>
      <c r="B53" s="67" t="s">
        <v>289</v>
      </c>
      <c r="C53" s="68">
        <v>0</v>
      </c>
      <c r="D53" s="68">
        <v>0</v>
      </c>
      <c r="E53" s="68">
        <v>0</v>
      </c>
      <c r="F53" s="68">
        <v>47421</v>
      </c>
      <c r="G53" s="68">
        <v>47421</v>
      </c>
      <c r="H53" s="68">
        <v>0</v>
      </c>
      <c r="I53" s="70">
        <f t="shared" si="0"/>
        <v>47421</v>
      </c>
    </row>
    <row r="54" spans="1:9">
      <c r="A54" s="62" t="s">
        <v>70</v>
      </c>
      <c r="B54" s="63" t="s">
        <v>69</v>
      </c>
      <c r="C54" s="64">
        <v>36311.64</v>
      </c>
      <c r="D54" s="64">
        <v>5925.96</v>
      </c>
      <c r="E54" s="64">
        <v>30385.68</v>
      </c>
      <c r="F54" s="64">
        <v>21861.360000000001</v>
      </c>
      <c r="G54" s="64">
        <v>21861.360000000001</v>
      </c>
      <c r="H54" s="64">
        <v>0</v>
      </c>
      <c r="I54" s="70">
        <f t="shared" si="0"/>
        <v>58173</v>
      </c>
    </row>
    <row r="55" spans="1:9">
      <c r="A55" s="66" t="s">
        <v>72</v>
      </c>
      <c r="B55" s="67" t="s">
        <v>71</v>
      </c>
      <c r="C55" s="68">
        <v>63345.05</v>
      </c>
      <c r="D55" s="68">
        <v>63345.05</v>
      </c>
      <c r="E55" s="68">
        <v>0</v>
      </c>
      <c r="F55" s="68">
        <v>141911.95000000001</v>
      </c>
      <c r="G55" s="68">
        <v>141911.95000000001</v>
      </c>
      <c r="H55" s="68">
        <v>0</v>
      </c>
      <c r="I55" s="70">
        <f t="shared" si="0"/>
        <v>205257</v>
      </c>
    </row>
    <row r="56" spans="1:9">
      <c r="A56" s="62" t="s">
        <v>74</v>
      </c>
      <c r="B56" s="63" t="s">
        <v>73</v>
      </c>
      <c r="C56" s="64">
        <v>451424.58</v>
      </c>
      <c r="D56" s="64">
        <v>37625.800000000003</v>
      </c>
      <c r="E56" s="64">
        <v>413798.78</v>
      </c>
      <c r="F56" s="64">
        <v>511005.42</v>
      </c>
      <c r="G56" s="64">
        <v>511005.42</v>
      </c>
      <c r="H56" s="64">
        <v>0</v>
      </c>
      <c r="I56" s="70">
        <f t="shared" si="0"/>
        <v>962430</v>
      </c>
    </row>
    <row r="57" spans="1:9">
      <c r="A57" s="66" t="s">
        <v>76</v>
      </c>
      <c r="B57" s="67" t="s">
        <v>75</v>
      </c>
      <c r="C57" s="68">
        <v>8659.5</v>
      </c>
      <c r="D57" s="68">
        <v>6471.15</v>
      </c>
      <c r="E57" s="68">
        <v>2188.35</v>
      </c>
      <c r="F57" s="68">
        <v>30082.5</v>
      </c>
      <c r="G57" s="68">
        <v>30082.5</v>
      </c>
      <c r="H57" s="68">
        <v>0</v>
      </c>
      <c r="I57" s="70">
        <f t="shared" si="0"/>
        <v>38742</v>
      </c>
    </row>
    <row r="58" spans="1:9" ht="25.5">
      <c r="A58" s="62" t="s">
        <v>78</v>
      </c>
      <c r="B58" s="63" t="s">
        <v>288</v>
      </c>
      <c r="C58" s="64">
        <v>60555.48</v>
      </c>
      <c r="D58" s="64">
        <v>50423.38</v>
      </c>
      <c r="E58" s="64">
        <v>10132.1</v>
      </c>
      <c r="F58" s="64">
        <v>28679.52</v>
      </c>
      <c r="G58" s="64">
        <v>28679.52</v>
      </c>
      <c r="H58" s="64">
        <v>0</v>
      </c>
      <c r="I58" s="70">
        <f t="shared" si="0"/>
        <v>89235</v>
      </c>
    </row>
    <row r="59" spans="1:9">
      <c r="A59" s="66" t="s">
        <v>80</v>
      </c>
      <c r="B59" s="67" t="s">
        <v>79</v>
      </c>
      <c r="C59" s="68">
        <v>20374.16</v>
      </c>
      <c r="D59" s="68">
        <v>20374.16</v>
      </c>
      <c r="E59" s="68">
        <v>0</v>
      </c>
      <c r="F59" s="68">
        <v>69537.84</v>
      </c>
      <c r="G59" s="68">
        <v>69537.84</v>
      </c>
      <c r="H59" s="68">
        <v>0</v>
      </c>
      <c r="I59" s="70">
        <f t="shared" si="0"/>
        <v>89912</v>
      </c>
    </row>
    <row r="60" spans="1:9">
      <c r="A60" s="62" t="s">
        <v>82</v>
      </c>
      <c r="B60" s="63" t="s">
        <v>81</v>
      </c>
      <c r="C60" s="64">
        <v>155638</v>
      </c>
      <c r="D60" s="64">
        <v>0</v>
      </c>
      <c r="E60" s="64">
        <v>155638</v>
      </c>
      <c r="F60" s="64">
        <v>0</v>
      </c>
      <c r="G60" s="64">
        <v>0</v>
      </c>
      <c r="H60" s="64">
        <v>0</v>
      </c>
      <c r="I60" s="70">
        <f t="shared" si="0"/>
        <v>155638</v>
      </c>
    </row>
    <row r="61" spans="1:9">
      <c r="A61" s="66" t="s">
        <v>84</v>
      </c>
      <c r="B61" s="67" t="s">
        <v>83</v>
      </c>
      <c r="C61" s="68">
        <v>48636.49</v>
      </c>
      <c r="D61" s="68">
        <v>23654.400000000001</v>
      </c>
      <c r="E61" s="68">
        <v>24982.09</v>
      </c>
      <c r="F61" s="68">
        <v>25580.51</v>
      </c>
      <c r="G61" s="68">
        <v>25580.51</v>
      </c>
      <c r="H61" s="68">
        <v>0</v>
      </c>
      <c r="I61" s="70">
        <f t="shared" si="0"/>
        <v>74217</v>
      </c>
    </row>
    <row r="62" spans="1:9">
      <c r="A62" s="62" t="s">
        <v>86</v>
      </c>
      <c r="B62" s="63" t="s">
        <v>85</v>
      </c>
      <c r="C62" s="64">
        <v>42009.43</v>
      </c>
      <c r="D62" s="64">
        <v>0</v>
      </c>
      <c r="E62" s="64">
        <v>42009.43</v>
      </c>
      <c r="F62" s="64">
        <v>18225.57</v>
      </c>
      <c r="G62" s="64">
        <v>18225.57</v>
      </c>
      <c r="H62" s="64">
        <v>0</v>
      </c>
      <c r="I62" s="70">
        <f t="shared" si="0"/>
        <v>60235</v>
      </c>
    </row>
    <row r="63" spans="1:9">
      <c r="A63" s="66" t="s">
        <v>88</v>
      </c>
      <c r="B63" s="67" t="s">
        <v>87</v>
      </c>
      <c r="C63" s="68">
        <v>40676.519999999997</v>
      </c>
      <c r="D63" s="68">
        <v>18627.09</v>
      </c>
      <c r="E63" s="68">
        <v>22049.43</v>
      </c>
      <c r="F63" s="68">
        <v>29257.48</v>
      </c>
      <c r="G63" s="68">
        <v>29257.48</v>
      </c>
      <c r="H63" s="68">
        <v>0</v>
      </c>
      <c r="I63" s="70">
        <f t="shared" si="0"/>
        <v>69934</v>
      </c>
    </row>
    <row r="64" spans="1:9">
      <c r="A64" s="62" t="s">
        <v>90</v>
      </c>
      <c r="B64" s="63" t="s">
        <v>89</v>
      </c>
      <c r="C64" s="64">
        <v>78140</v>
      </c>
      <c r="D64" s="64">
        <v>0</v>
      </c>
      <c r="E64" s="64">
        <v>78140</v>
      </c>
      <c r="F64" s="64">
        <v>0</v>
      </c>
      <c r="G64" s="64">
        <v>0</v>
      </c>
      <c r="H64" s="64">
        <v>0</v>
      </c>
      <c r="I64" s="70">
        <f t="shared" si="0"/>
        <v>78140</v>
      </c>
    </row>
    <row r="65" spans="1:9">
      <c r="A65" s="66" t="s">
        <v>92</v>
      </c>
      <c r="B65" s="67" t="s">
        <v>287</v>
      </c>
      <c r="C65" s="68">
        <v>3517.68</v>
      </c>
      <c r="D65" s="68">
        <v>3517.68</v>
      </c>
      <c r="E65" s="68">
        <v>0</v>
      </c>
      <c r="F65" s="68">
        <v>12226.32</v>
      </c>
      <c r="G65" s="68">
        <v>12226.32</v>
      </c>
      <c r="H65" s="68">
        <v>0</v>
      </c>
      <c r="I65" s="70">
        <f t="shared" si="0"/>
        <v>15744</v>
      </c>
    </row>
    <row r="66" spans="1:9">
      <c r="A66" s="62" t="s">
        <v>94</v>
      </c>
      <c r="B66" s="63" t="s">
        <v>93</v>
      </c>
      <c r="C66" s="64">
        <v>12285.38</v>
      </c>
      <c r="D66" s="64">
        <v>8317.48</v>
      </c>
      <c r="E66" s="64">
        <v>3967.9</v>
      </c>
      <c r="F66" s="64">
        <v>14209.62</v>
      </c>
      <c r="G66" s="64">
        <v>14209.62</v>
      </c>
      <c r="H66" s="64">
        <v>0</v>
      </c>
      <c r="I66" s="70">
        <f t="shared" si="0"/>
        <v>26495</v>
      </c>
    </row>
    <row r="67" spans="1:9">
      <c r="A67" s="66" t="s">
        <v>96</v>
      </c>
      <c r="B67" s="67" t="s">
        <v>286</v>
      </c>
      <c r="C67" s="68">
        <v>4893.43</v>
      </c>
      <c r="D67" s="68">
        <v>4893.43</v>
      </c>
      <c r="E67" s="68">
        <v>0</v>
      </c>
      <c r="F67" s="68">
        <v>32755.57</v>
      </c>
      <c r="G67" s="68">
        <v>32755.57</v>
      </c>
      <c r="H67" s="68">
        <v>0</v>
      </c>
      <c r="I67" s="70">
        <f t="shared" si="0"/>
        <v>37649</v>
      </c>
    </row>
    <row r="68" spans="1:9">
      <c r="A68" s="62" t="s">
        <v>98</v>
      </c>
      <c r="B68" s="63" t="s">
        <v>97</v>
      </c>
      <c r="C68" s="64">
        <v>16111.54</v>
      </c>
      <c r="D68" s="64">
        <v>14443.91</v>
      </c>
      <c r="E68" s="64">
        <v>1667.63</v>
      </c>
      <c r="F68" s="64">
        <v>33743.46</v>
      </c>
      <c r="G68" s="64">
        <v>33743.46</v>
      </c>
      <c r="H68" s="64">
        <v>0</v>
      </c>
      <c r="I68" s="70">
        <f t="shared" si="0"/>
        <v>49855</v>
      </c>
    </row>
    <row r="69" spans="1:9" ht="25.5">
      <c r="A69" s="66" t="s">
        <v>100</v>
      </c>
      <c r="B69" s="67" t="s">
        <v>285</v>
      </c>
      <c r="C69" s="68">
        <v>0</v>
      </c>
      <c r="D69" s="68">
        <v>0</v>
      </c>
      <c r="E69" s="68">
        <v>0</v>
      </c>
      <c r="F69" s="68">
        <v>25873</v>
      </c>
      <c r="G69" s="68">
        <v>25873</v>
      </c>
      <c r="H69" s="68">
        <v>0</v>
      </c>
      <c r="I69" s="70">
        <f t="shared" ref="I69:I132" si="1">C69+F69</f>
        <v>25873</v>
      </c>
    </row>
    <row r="70" spans="1:9">
      <c r="A70" s="62" t="s">
        <v>102</v>
      </c>
      <c r="B70" s="63" t="s">
        <v>101</v>
      </c>
      <c r="C70" s="64">
        <v>33092.36</v>
      </c>
      <c r="D70" s="64">
        <v>13307.28</v>
      </c>
      <c r="E70" s="64">
        <v>19785.080000000002</v>
      </c>
      <c r="F70" s="64">
        <v>5856.64</v>
      </c>
      <c r="G70" s="64">
        <v>5856.64</v>
      </c>
      <c r="H70" s="64">
        <v>0</v>
      </c>
      <c r="I70" s="70">
        <f t="shared" si="1"/>
        <v>38949</v>
      </c>
    </row>
    <row r="71" spans="1:9">
      <c r="A71" s="66" t="s">
        <v>104</v>
      </c>
      <c r="B71" s="67" t="s">
        <v>103</v>
      </c>
      <c r="C71" s="68">
        <v>36092.51</v>
      </c>
      <c r="D71" s="68">
        <v>12290.06</v>
      </c>
      <c r="E71" s="68">
        <v>23802.45</v>
      </c>
      <c r="F71" s="68">
        <v>99678.49</v>
      </c>
      <c r="G71" s="68">
        <v>99678.49</v>
      </c>
      <c r="H71" s="68">
        <v>0</v>
      </c>
      <c r="I71" s="70">
        <f t="shared" si="1"/>
        <v>135771</v>
      </c>
    </row>
    <row r="72" spans="1:9">
      <c r="A72" s="62" t="s">
        <v>106</v>
      </c>
      <c r="B72" s="63" t="s">
        <v>105</v>
      </c>
      <c r="C72" s="64">
        <v>63810.6</v>
      </c>
      <c r="D72" s="64">
        <v>27090.959999999999</v>
      </c>
      <c r="E72" s="64">
        <v>36719.64</v>
      </c>
      <c r="F72" s="64">
        <v>70848.399999999994</v>
      </c>
      <c r="G72" s="64">
        <v>70848.399999999994</v>
      </c>
      <c r="H72" s="64">
        <v>0</v>
      </c>
      <c r="I72" s="70">
        <f t="shared" si="1"/>
        <v>134659</v>
      </c>
    </row>
    <row r="73" spans="1:9">
      <c r="A73" s="66" t="s">
        <v>108</v>
      </c>
      <c r="B73" s="67" t="s">
        <v>107</v>
      </c>
      <c r="C73" s="68">
        <v>9039.25</v>
      </c>
      <c r="D73" s="68">
        <v>9039.25</v>
      </c>
      <c r="E73" s="68">
        <v>0</v>
      </c>
      <c r="F73" s="68">
        <v>61640.75</v>
      </c>
      <c r="G73" s="68">
        <v>61640.75</v>
      </c>
      <c r="H73" s="68">
        <v>0</v>
      </c>
      <c r="I73" s="70">
        <f t="shared" si="1"/>
        <v>70680</v>
      </c>
    </row>
    <row r="74" spans="1:9">
      <c r="A74" s="62" t="s">
        <v>109</v>
      </c>
      <c r="B74" s="63" t="s">
        <v>284</v>
      </c>
      <c r="C74" s="64">
        <v>116861.67</v>
      </c>
      <c r="D74" s="64">
        <v>25692.799999999999</v>
      </c>
      <c r="E74" s="64">
        <v>91168.87</v>
      </c>
      <c r="F74" s="64">
        <v>33570.33</v>
      </c>
      <c r="G74" s="64">
        <v>33570.33</v>
      </c>
      <c r="H74" s="64">
        <v>0</v>
      </c>
      <c r="I74" s="70">
        <f t="shared" si="1"/>
        <v>150432</v>
      </c>
    </row>
    <row r="75" spans="1:9">
      <c r="A75" s="66" t="s">
        <v>111</v>
      </c>
      <c r="B75" s="67" t="s">
        <v>110</v>
      </c>
      <c r="C75" s="68">
        <v>554501.15</v>
      </c>
      <c r="D75" s="68">
        <v>117285.13</v>
      </c>
      <c r="E75" s="68">
        <v>437216.02</v>
      </c>
      <c r="F75" s="68">
        <v>599634.85</v>
      </c>
      <c r="G75" s="68">
        <v>599634.85</v>
      </c>
      <c r="H75" s="68">
        <v>0</v>
      </c>
      <c r="I75" s="70">
        <f t="shared" si="1"/>
        <v>1154136</v>
      </c>
    </row>
    <row r="76" spans="1:9">
      <c r="A76" s="62" t="s">
        <v>113</v>
      </c>
      <c r="B76" s="63" t="s">
        <v>112</v>
      </c>
      <c r="C76" s="64">
        <v>24755.47</v>
      </c>
      <c r="D76" s="64">
        <v>9864.33</v>
      </c>
      <c r="E76" s="64">
        <v>14891.14</v>
      </c>
      <c r="F76" s="64">
        <v>8234.5300000000007</v>
      </c>
      <c r="G76" s="64">
        <v>8234.5300000000007</v>
      </c>
      <c r="H76" s="64">
        <v>0</v>
      </c>
      <c r="I76" s="70">
        <f t="shared" si="1"/>
        <v>32990</v>
      </c>
    </row>
    <row r="77" spans="1:9">
      <c r="A77" s="66" t="s">
        <v>283</v>
      </c>
      <c r="B77" s="67" t="s">
        <v>282</v>
      </c>
      <c r="C77" s="68">
        <v>22836.400000000001</v>
      </c>
      <c r="D77" s="68">
        <v>0</v>
      </c>
      <c r="E77" s="68">
        <v>22836.400000000001</v>
      </c>
      <c r="F77" s="68">
        <v>10316.6</v>
      </c>
      <c r="G77" s="68">
        <v>10316.6</v>
      </c>
      <c r="H77" s="68">
        <v>0</v>
      </c>
      <c r="I77" s="70">
        <f t="shared" si="1"/>
        <v>33153</v>
      </c>
    </row>
    <row r="78" spans="1:9">
      <c r="A78" s="62" t="s">
        <v>115</v>
      </c>
      <c r="B78" s="63" t="s">
        <v>114</v>
      </c>
      <c r="C78" s="64">
        <v>66988.86</v>
      </c>
      <c r="D78" s="64">
        <v>13864.51</v>
      </c>
      <c r="E78" s="64">
        <v>53124.35</v>
      </c>
      <c r="F78" s="64">
        <v>50128.14</v>
      </c>
      <c r="G78" s="64">
        <v>50128.14</v>
      </c>
      <c r="H78" s="64">
        <v>0</v>
      </c>
      <c r="I78" s="70">
        <f t="shared" si="1"/>
        <v>117117</v>
      </c>
    </row>
    <row r="79" spans="1:9">
      <c r="A79" s="66" t="s">
        <v>117</v>
      </c>
      <c r="B79" s="67" t="s">
        <v>116</v>
      </c>
      <c r="C79" s="68">
        <v>40363.4</v>
      </c>
      <c r="D79" s="68">
        <v>9635.7900000000009</v>
      </c>
      <c r="E79" s="68">
        <v>30727.61</v>
      </c>
      <c r="F79" s="68">
        <v>102320.6</v>
      </c>
      <c r="G79" s="68">
        <v>102320.6</v>
      </c>
      <c r="H79" s="68">
        <v>0</v>
      </c>
      <c r="I79" s="70">
        <f t="shared" si="1"/>
        <v>142684</v>
      </c>
    </row>
    <row r="80" spans="1:9">
      <c r="A80" s="62" t="s">
        <v>118</v>
      </c>
      <c r="B80" s="63" t="s">
        <v>281</v>
      </c>
      <c r="C80" s="64">
        <v>29448.45</v>
      </c>
      <c r="D80" s="64">
        <v>15454.45</v>
      </c>
      <c r="E80" s="64">
        <v>13994</v>
      </c>
      <c r="F80" s="64">
        <v>18846.55</v>
      </c>
      <c r="G80" s="64">
        <v>18846.55</v>
      </c>
      <c r="H80" s="64">
        <v>0</v>
      </c>
      <c r="I80" s="70">
        <f t="shared" si="1"/>
        <v>48295</v>
      </c>
    </row>
    <row r="81" spans="1:9">
      <c r="A81" s="66" t="s">
        <v>120</v>
      </c>
      <c r="B81" s="67" t="s">
        <v>119</v>
      </c>
      <c r="C81" s="68">
        <v>29413</v>
      </c>
      <c r="D81" s="68">
        <v>0</v>
      </c>
      <c r="E81" s="68">
        <v>29413</v>
      </c>
      <c r="F81" s="68">
        <v>0</v>
      </c>
      <c r="G81" s="68">
        <v>0</v>
      </c>
      <c r="H81" s="68">
        <v>0</v>
      </c>
      <c r="I81" s="70">
        <f t="shared" si="1"/>
        <v>29413</v>
      </c>
    </row>
    <row r="82" spans="1:9">
      <c r="A82" s="62" t="s">
        <v>122</v>
      </c>
      <c r="B82" s="63" t="s">
        <v>121</v>
      </c>
      <c r="C82" s="64">
        <v>23411.360000000001</v>
      </c>
      <c r="D82" s="64">
        <v>8560.67</v>
      </c>
      <c r="E82" s="64">
        <v>14850.69</v>
      </c>
      <c r="F82" s="64">
        <v>17835.64</v>
      </c>
      <c r="G82" s="64">
        <v>17835.64</v>
      </c>
      <c r="H82" s="64">
        <v>0</v>
      </c>
      <c r="I82" s="70">
        <f t="shared" si="1"/>
        <v>41247</v>
      </c>
    </row>
    <row r="83" spans="1:9">
      <c r="A83" s="66" t="s">
        <v>123</v>
      </c>
      <c r="B83" s="67" t="s">
        <v>280</v>
      </c>
      <c r="C83" s="68">
        <v>861.54</v>
      </c>
      <c r="D83" s="68">
        <v>861.54</v>
      </c>
      <c r="E83" s="68">
        <v>0</v>
      </c>
      <c r="F83" s="68">
        <v>17396.46</v>
      </c>
      <c r="G83" s="68">
        <v>17396.46</v>
      </c>
      <c r="H83" s="68">
        <v>0</v>
      </c>
      <c r="I83" s="70">
        <f t="shared" si="1"/>
        <v>18258</v>
      </c>
    </row>
    <row r="84" spans="1:9">
      <c r="A84" s="62" t="s">
        <v>125</v>
      </c>
      <c r="B84" s="63" t="s">
        <v>124</v>
      </c>
      <c r="C84" s="64">
        <v>16464.240000000002</v>
      </c>
      <c r="D84" s="64">
        <v>4503.84</v>
      </c>
      <c r="E84" s="64">
        <v>11960.4</v>
      </c>
      <c r="F84" s="64">
        <v>40645.760000000002</v>
      </c>
      <c r="G84" s="64">
        <v>40645.760000000002</v>
      </c>
      <c r="H84" s="64">
        <v>0</v>
      </c>
      <c r="I84" s="70">
        <f t="shared" si="1"/>
        <v>57110</v>
      </c>
    </row>
    <row r="85" spans="1:9">
      <c r="A85" s="66" t="s">
        <v>127</v>
      </c>
      <c r="B85" s="67" t="s">
        <v>126</v>
      </c>
      <c r="C85" s="68">
        <v>42776.9</v>
      </c>
      <c r="D85" s="68">
        <v>5529.95</v>
      </c>
      <c r="E85" s="68">
        <v>37246.949999999997</v>
      </c>
      <c r="F85" s="68">
        <v>24414.1</v>
      </c>
      <c r="G85" s="68">
        <v>24414.1</v>
      </c>
      <c r="H85" s="68">
        <v>0</v>
      </c>
      <c r="I85" s="70">
        <f t="shared" si="1"/>
        <v>67191</v>
      </c>
    </row>
    <row r="86" spans="1:9">
      <c r="A86" s="62" t="s">
        <v>129</v>
      </c>
      <c r="B86" s="63" t="s">
        <v>128</v>
      </c>
      <c r="C86" s="64">
        <v>24995.16</v>
      </c>
      <c r="D86" s="64">
        <v>20409.060000000001</v>
      </c>
      <c r="E86" s="64">
        <v>4586.1000000000004</v>
      </c>
      <c r="F86" s="64">
        <v>61764.84</v>
      </c>
      <c r="G86" s="64">
        <v>61764.84</v>
      </c>
      <c r="H86" s="64">
        <v>0</v>
      </c>
      <c r="I86" s="70">
        <f t="shared" si="1"/>
        <v>86760</v>
      </c>
    </row>
    <row r="87" spans="1:9">
      <c r="A87" s="66" t="s">
        <v>131</v>
      </c>
      <c r="B87" s="67" t="s">
        <v>130</v>
      </c>
      <c r="C87" s="68">
        <v>62402.02</v>
      </c>
      <c r="D87" s="68">
        <v>55592</v>
      </c>
      <c r="E87" s="68">
        <v>6810.02</v>
      </c>
      <c r="F87" s="68">
        <v>288054.98</v>
      </c>
      <c r="G87" s="68">
        <v>288054.98</v>
      </c>
      <c r="H87" s="68">
        <v>0</v>
      </c>
      <c r="I87" s="70">
        <f t="shared" si="1"/>
        <v>350457</v>
      </c>
    </row>
    <row r="88" spans="1:9">
      <c r="A88" s="62" t="s">
        <v>132</v>
      </c>
      <c r="B88" s="63" t="s">
        <v>279</v>
      </c>
      <c r="C88" s="64">
        <v>3944.64</v>
      </c>
      <c r="D88" s="64">
        <v>3944.64</v>
      </c>
      <c r="E88" s="64">
        <v>0</v>
      </c>
      <c r="F88" s="64">
        <v>22364.36</v>
      </c>
      <c r="G88" s="64">
        <v>22364.36</v>
      </c>
      <c r="H88" s="64">
        <v>0</v>
      </c>
      <c r="I88" s="70">
        <f t="shared" si="1"/>
        <v>26309</v>
      </c>
    </row>
    <row r="89" spans="1:9">
      <c r="A89" s="66" t="s">
        <v>134</v>
      </c>
      <c r="B89" s="67" t="s">
        <v>133</v>
      </c>
      <c r="C89" s="68">
        <v>20826.669999999998</v>
      </c>
      <c r="D89" s="68">
        <v>20826.669999999998</v>
      </c>
      <c r="E89" s="68">
        <v>0</v>
      </c>
      <c r="F89" s="68">
        <v>59610.33</v>
      </c>
      <c r="G89" s="68">
        <v>59610.33</v>
      </c>
      <c r="H89" s="68">
        <v>0</v>
      </c>
      <c r="I89" s="70">
        <f t="shared" si="1"/>
        <v>80437</v>
      </c>
    </row>
    <row r="90" spans="1:9">
      <c r="A90" s="62" t="s">
        <v>136</v>
      </c>
      <c r="B90" s="63" t="s">
        <v>135</v>
      </c>
      <c r="C90" s="64">
        <v>7511.48</v>
      </c>
      <c r="D90" s="64">
        <v>7511.48</v>
      </c>
      <c r="E90" s="64">
        <v>0</v>
      </c>
      <c r="F90" s="64">
        <v>62996.52</v>
      </c>
      <c r="G90" s="64">
        <v>62996.52</v>
      </c>
      <c r="H90" s="64">
        <v>0</v>
      </c>
      <c r="I90" s="70">
        <f t="shared" si="1"/>
        <v>70508</v>
      </c>
    </row>
    <row r="91" spans="1:9">
      <c r="A91" s="66" t="s">
        <v>137</v>
      </c>
      <c r="B91" s="67" t="s">
        <v>278</v>
      </c>
      <c r="C91" s="68">
        <v>970.19</v>
      </c>
      <c r="D91" s="68">
        <v>970.19</v>
      </c>
      <c r="E91" s="68">
        <v>0</v>
      </c>
      <c r="F91" s="68">
        <v>42159.81</v>
      </c>
      <c r="G91" s="68">
        <v>42159.81</v>
      </c>
      <c r="H91" s="68">
        <v>0</v>
      </c>
      <c r="I91" s="70">
        <f t="shared" si="1"/>
        <v>43130</v>
      </c>
    </row>
    <row r="92" spans="1:9">
      <c r="A92" s="62" t="s">
        <v>139</v>
      </c>
      <c r="B92" s="63" t="s">
        <v>138</v>
      </c>
      <c r="C92" s="64">
        <v>88830.15</v>
      </c>
      <c r="D92" s="64">
        <v>23472.02</v>
      </c>
      <c r="E92" s="64">
        <v>65358.13</v>
      </c>
      <c r="F92" s="64">
        <v>102509.85</v>
      </c>
      <c r="G92" s="64">
        <v>102509.85</v>
      </c>
      <c r="H92" s="64">
        <v>0</v>
      </c>
      <c r="I92" s="70">
        <f t="shared" si="1"/>
        <v>191340</v>
      </c>
    </row>
    <row r="93" spans="1:9">
      <c r="A93" s="66" t="s">
        <v>140</v>
      </c>
      <c r="B93" s="67" t="s">
        <v>277</v>
      </c>
      <c r="C93" s="68">
        <v>6109.81</v>
      </c>
      <c r="D93" s="68">
        <v>4257.5200000000004</v>
      </c>
      <c r="E93" s="68">
        <v>1852.29</v>
      </c>
      <c r="F93" s="68">
        <v>18574.189999999999</v>
      </c>
      <c r="G93" s="68">
        <v>18574.189999999999</v>
      </c>
      <c r="H93" s="68">
        <v>0</v>
      </c>
      <c r="I93" s="70">
        <f t="shared" si="1"/>
        <v>24684</v>
      </c>
    </row>
    <row r="94" spans="1:9">
      <c r="A94" s="62" t="s">
        <v>142</v>
      </c>
      <c r="B94" s="63" t="s">
        <v>141</v>
      </c>
      <c r="C94" s="64">
        <v>28969.3</v>
      </c>
      <c r="D94" s="64">
        <v>21483.91</v>
      </c>
      <c r="E94" s="64">
        <v>7485.39</v>
      </c>
      <c r="F94" s="64">
        <v>89791.7</v>
      </c>
      <c r="G94" s="64">
        <v>89791.7</v>
      </c>
      <c r="H94" s="64">
        <v>0</v>
      </c>
      <c r="I94" s="70">
        <f t="shared" si="1"/>
        <v>118761</v>
      </c>
    </row>
    <row r="95" spans="1:9">
      <c r="A95" s="66" t="s">
        <v>144</v>
      </c>
      <c r="B95" s="67" t="s">
        <v>143</v>
      </c>
      <c r="C95" s="68">
        <v>45073.18</v>
      </c>
      <c r="D95" s="68">
        <v>17915.91</v>
      </c>
      <c r="E95" s="68">
        <v>27157.27</v>
      </c>
      <c r="F95" s="68">
        <v>46134.82</v>
      </c>
      <c r="G95" s="68">
        <v>46134.82</v>
      </c>
      <c r="H95" s="68">
        <v>0</v>
      </c>
      <c r="I95" s="70">
        <f t="shared" si="1"/>
        <v>91208</v>
      </c>
    </row>
    <row r="96" spans="1:9">
      <c r="A96" s="62" t="s">
        <v>146</v>
      </c>
      <c r="B96" s="63" t="s">
        <v>145</v>
      </c>
      <c r="C96" s="64">
        <v>1209.54</v>
      </c>
      <c r="D96" s="64">
        <v>527.16</v>
      </c>
      <c r="E96" s="64">
        <v>682.38</v>
      </c>
      <c r="F96" s="64">
        <v>37296.46</v>
      </c>
      <c r="G96" s="64">
        <v>37296.46</v>
      </c>
      <c r="H96" s="64">
        <v>0</v>
      </c>
      <c r="I96" s="70">
        <f t="shared" si="1"/>
        <v>38506</v>
      </c>
    </row>
    <row r="97" spans="1:9">
      <c r="A97" s="66" t="s">
        <v>147</v>
      </c>
      <c r="B97" s="67" t="s">
        <v>276</v>
      </c>
      <c r="C97" s="68">
        <v>5005.49</v>
      </c>
      <c r="D97" s="68">
        <v>5005.49</v>
      </c>
      <c r="E97" s="68">
        <v>0</v>
      </c>
      <c r="F97" s="68">
        <v>31059.51</v>
      </c>
      <c r="G97" s="68">
        <v>31059.51</v>
      </c>
      <c r="H97" s="68">
        <v>0</v>
      </c>
      <c r="I97" s="70">
        <f t="shared" si="1"/>
        <v>36065</v>
      </c>
    </row>
    <row r="98" spans="1:9" ht="25.5">
      <c r="A98" s="62" t="s">
        <v>275</v>
      </c>
      <c r="B98" s="63" t="s">
        <v>274</v>
      </c>
      <c r="C98" s="64">
        <v>62485</v>
      </c>
      <c r="D98" s="64">
        <v>10949.99</v>
      </c>
      <c r="E98" s="64">
        <v>51535.01</v>
      </c>
      <c r="F98" s="64">
        <v>9024</v>
      </c>
      <c r="G98" s="64">
        <v>9024</v>
      </c>
      <c r="H98" s="64">
        <v>0</v>
      </c>
      <c r="I98" s="70">
        <f t="shared" si="1"/>
        <v>71509</v>
      </c>
    </row>
    <row r="99" spans="1:9">
      <c r="A99" s="66" t="s">
        <v>150</v>
      </c>
      <c r="B99" s="67" t="s">
        <v>149</v>
      </c>
      <c r="C99" s="68">
        <v>83483.61</v>
      </c>
      <c r="D99" s="68">
        <v>17310.57</v>
      </c>
      <c r="E99" s="68">
        <v>66173.039999999994</v>
      </c>
      <c r="F99" s="68">
        <v>24865.39</v>
      </c>
      <c r="G99" s="68">
        <v>24865.39</v>
      </c>
      <c r="H99" s="68">
        <v>0</v>
      </c>
      <c r="I99" s="70">
        <f t="shared" si="1"/>
        <v>108349</v>
      </c>
    </row>
    <row r="100" spans="1:9">
      <c r="A100" s="62" t="s">
        <v>151</v>
      </c>
      <c r="B100" s="63" t="s">
        <v>253</v>
      </c>
      <c r="C100" s="64">
        <v>118646.75</v>
      </c>
      <c r="D100" s="64">
        <v>81346.289999999994</v>
      </c>
      <c r="E100" s="64">
        <v>37300.46</v>
      </c>
      <c r="F100" s="64">
        <v>430616.25</v>
      </c>
      <c r="G100" s="64">
        <v>430616.25</v>
      </c>
      <c r="H100" s="64">
        <v>0</v>
      </c>
      <c r="I100" s="70">
        <f t="shared" si="1"/>
        <v>549263</v>
      </c>
    </row>
    <row r="101" spans="1:9">
      <c r="A101" s="66" t="s">
        <v>153</v>
      </c>
      <c r="B101" s="67" t="s">
        <v>152</v>
      </c>
      <c r="C101" s="68">
        <v>6016.1</v>
      </c>
      <c r="D101" s="68">
        <v>2292.27</v>
      </c>
      <c r="E101" s="68">
        <v>3723.83</v>
      </c>
      <c r="F101" s="68">
        <v>4564.8999999999996</v>
      </c>
      <c r="G101" s="68">
        <v>4564.8999999999996</v>
      </c>
      <c r="H101" s="68">
        <v>0</v>
      </c>
      <c r="I101" s="70">
        <f t="shared" si="1"/>
        <v>10581</v>
      </c>
    </row>
    <row r="102" spans="1:9">
      <c r="A102" s="62" t="s">
        <v>155</v>
      </c>
      <c r="B102" s="63" t="s">
        <v>154</v>
      </c>
      <c r="C102" s="64">
        <v>19051.3</v>
      </c>
      <c r="D102" s="64">
        <v>19051.3</v>
      </c>
      <c r="E102" s="64">
        <v>0</v>
      </c>
      <c r="F102" s="64">
        <v>45155.7</v>
      </c>
      <c r="G102" s="64">
        <v>45155.7</v>
      </c>
      <c r="H102" s="64">
        <v>0</v>
      </c>
      <c r="I102" s="70">
        <f t="shared" si="1"/>
        <v>64207</v>
      </c>
    </row>
    <row r="103" spans="1:9">
      <c r="A103" s="66" t="s">
        <v>156</v>
      </c>
      <c r="B103" s="67" t="s">
        <v>273</v>
      </c>
      <c r="C103" s="68">
        <v>53629.57</v>
      </c>
      <c r="D103" s="68">
        <v>44931.21</v>
      </c>
      <c r="E103" s="68">
        <v>8698.36</v>
      </c>
      <c r="F103" s="68">
        <v>59105.43</v>
      </c>
      <c r="G103" s="68">
        <v>59105.43</v>
      </c>
      <c r="H103" s="68">
        <v>0</v>
      </c>
      <c r="I103" s="70">
        <f t="shared" si="1"/>
        <v>112735</v>
      </c>
    </row>
    <row r="104" spans="1:9">
      <c r="A104" s="62" t="s">
        <v>157</v>
      </c>
      <c r="B104" s="63" t="s">
        <v>272</v>
      </c>
      <c r="C104" s="64">
        <v>42753</v>
      </c>
      <c r="D104" s="64">
        <v>0</v>
      </c>
      <c r="E104" s="64">
        <v>42753</v>
      </c>
      <c r="F104" s="64">
        <v>0</v>
      </c>
      <c r="G104" s="64">
        <v>0</v>
      </c>
      <c r="H104" s="64">
        <v>0</v>
      </c>
      <c r="I104" s="70">
        <f t="shared" si="1"/>
        <v>42753</v>
      </c>
    </row>
    <row r="105" spans="1:9">
      <c r="A105" s="66" t="s">
        <v>158</v>
      </c>
      <c r="B105" s="67" t="s">
        <v>271</v>
      </c>
      <c r="C105" s="68">
        <v>17566.55</v>
      </c>
      <c r="D105" s="68">
        <v>10512.98</v>
      </c>
      <c r="E105" s="68">
        <v>7053.57</v>
      </c>
      <c r="F105" s="68">
        <v>49630.45</v>
      </c>
      <c r="G105" s="68">
        <v>49630.45</v>
      </c>
      <c r="H105" s="68">
        <v>0</v>
      </c>
      <c r="I105" s="70">
        <f t="shared" si="1"/>
        <v>67197</v>
      </c>
    </row>
    <row r="106" spans="1:9">
      <c r="A106" s="62" t="s">
        <v>160</v>
      </c>
      <c r="B106" s="63" t="s">
        <v>159</v>
      </c>
      <c r="C106" s="64">
        <v>38406.269999999997</v>
      </c>
      <c r="D106" s="64">
        <v>8130.2</v>
      </c>
      <c r="E106" s="64">
        <v>30276.07</v>
      </c>
      <c r="F106" s="64">
        <v>15753.73</v>
      </c>
      <c r="G106" s="64">
        <v>15753.73</v>
      </c>
      <c r="H106" s="64">
        <v>0</v>
      </c>
      <c r="I106" s="70">
        <f t="shared" si="1"/>
        <v>54160</v>
      </c>
    </row>
    <row r="107" spans="1:9">
      <c r="A107" s="66" t="s">
        <v>161</v>
      </c>
      <c r="B107" s="67" t="s">
        <v>270</v>
      </c>
      <c r="C107" s="68">
        <v>3299.52</v>
      </c>
      <c r="D107" s="68">
        <v>0</v>
      </c>
      <c r="E107" s="68">
        <v>3299.52</v>
      </c>
      <c r="F107" s="68">
        <v>17967.48</v>
      </c>
      <c r="G107" s="68">
        <v>17967.48</v>
      </c>
      <c r="H107" s="68">
        <v>0</v>
      </c>
      <c r="I107" s="70">
        <f t="shared" si="1"/>
        <v>21267</v>
      </c>
    </row>
    <row r="108" spans="1:9">
      <c r="A108" s="62" t="s">
        <v>163</v>
      </c>
      <c r="B108" s="63" t="s">
        <v>162</v>
      </c>
      <c r="C108" s="64">
        <v>13734.93</v>
      </c>
      <c r="D108" s="64">
        <v>864.97</v>
      </c>
      <c r="E108" s="64">
        <v>12869.96</v>
      </c>
      <c r="F108" s="64">
        <v>48698.07</v>
      </c>
      <c r="G108" s="64">
        <v>48698.07</v>
      </c>
      <c r="H108" s="64">
        <v>0</v>
      </c>
      <c r="I108" s="70">
        <f t="shared" si="1"/>
        <v>62433</v>
      </c>
    </row>
    <row r="109" spans="1:9">
      <c r="A109" s="66" t="s">
        <v>164</v>
      </c>
      <c r="B109" s="67" t="s">
        <v>269</v>
      </c>
      <c r="C109" s="68">
        <v>16205.15</v>
      </c>
      <c r="D109" s="68">
        <v>7998.95</v>
      </c>
      <c r="E109" s="68">
        <v>8206.2000000000007</v>
      </c>
      <c r="F109" s="68">
        <v>21484.85</v>
      </c>
      <c r="G109" s="68">
        <v>21484.85</v>
      </c>
      <c r="H109" s="68">
        <v>0</v>
      </c>
      <c r="I109" s="70">
        <f t="shared" si="1"/>
        <v>37690</v>
      </c>
    </row>
    <row r="110" spans="1:9">
      <c r="A110" s="62" t="s">
        <v>166</v>
      </c>
      <c r="B110" s="63" t="s">
        <v>165</v>
      </c>
      <c r="C110" s="64">
        <v>11091.61</v>
      </c>
      <c r="D110" s="64">
        <v>4178.67</v>
      </c>
      <c r="E110" s="64">
        <v>6912.94</v>
      </c>
      <c r="F110" s="64">
        <v>24990.39</v>
      </c>
      <c r="G110" s="64">
        <v>24990.39</v>
      </c>
      <c r="H110" s="64">
        <v>0</v>
      </c>
      <c r="I110" s="70">
        <f t="shared" si="1"/>
        <v>36082</v>
      </c>
    </row>
    <row r="111" spans="1:9">
      <c r="A111" s="66" t="s">
        <v>168</v>
      </c>
      <c r="B111" s="67" t="s">
        <v>167</v>
      </c>
      <c r="C111" s="68">
        <v>3657.68</v>
      </c>
      <c r="D111" s="68">
        <v>1944.75</v>
      </c>
      <c r="E111" s="68">
        <v>1712.93</v>
      </c>
      <c r="F111" s="68">
        <v>9623.32</v>
      </c>
      <c r="G111" s="68">
        <v>9623.32</v>
      </c>
      <c r="H111" s="68">
        <v>0</v>
      </c>
      <c r="I111" s="70">
        <f t="shared" si="1"/>
        <v>13281</v>
      </c>
    </row>
    <row r="112" spans="1:9">
      <c r="A112" s="62" t="s">
        <v>170</v>
      </c>
      <c r="B112" s="63" t="s">
        <v>169</v>
      </c>
      <c r="C112" s="64">
        <v>25008.53</v>
      </c>
      <c r="D112" s="64">
        <v>10429.040000000001</v>
      </c>
      <c r="E112" s="64">
        <v>14579.49</v>
      </c>
      <c r="F112" s="64">
        <v>20642.47</v>
      </c>
      <c r="G112" s="64">
        <v>20642.47</v>
      </c>
      <c r="H112" s="64">
        <v>0</v>
      </c>
      <c r="I112" s="70">
        <f t="shared" si="1"/>
        <v>45651</v>
      </c>
    </row>
    <row r="113" spans="1:9">
      <c r="A113" s="66" t="s">
        <v>172</v>
      </c>
      <c r="B113" s="67" t="s">
        <v>171</v>
      </c>
      <c r="C113" s="68">
        <v>60045.61</v>
      </c>
      <c r="D113" s="68">
        <v>24297.61</v>
      </c>
      <c r="E113" s="68">
        <v>35748</v>
      </c>
      <c r="F113" s="68">
        <v>156212.39000000001</v>
      </c>
      <c r="G113" s="68">
        <v>156212.39000000001</v>
      </c>
      <c r="H113" s="68">
        <v>0</v>
      </c>
      <c r="I113" s="70">
        <f t="shared" si="1"/>
        <v>216258</v>
      </c>
    </row>
    <row r="114" spans="1:9">
      <c r="A114" s="62" t="s">
        <v>174</v>
      </c>
      <c r="B114" s="63" t="s">
        <v>173</v>
      </c>
      <c r="C114" s="64">
        <v>23708.07</v>
      </c>
      <c r="D114" s="64">
        <v>16700.88</v>
      </c>
      <c r="E114" s="64">
        <v>7007.19</v>
      </c>
      <c r="F114" s="64">
        <v>67617.929999999993</v>
      </c>
      <c r="G114" s="64">
        <v>67617.929999999993</v>
      </c>
      <c r="H114" s="64">
        <v>0</v>
      </c>
      <c r="I114" s="70">
        <f t="shared" si="1"/>
        <v>91326</v>
      </c>
    </row>
    <row r="115" spans="1:9">
      <c r="A115" s="66" t="s">
        <v>175</v>
      </c>
      <c r="B115" s="67" t="s">
        <v>268</v>
      </c>
      <c r="C115" s="68">
        <v>625.23</v>
      </c>
      <c r="D115" s="68">
        <v>7.86</v>
      </c>
      <c r="E115" s="68">
        <v>617.37</v>
      </c>
      <c r="F115" s="68">
        <v>9374.77</v>
      </c>
      <c r="G115" s="68">
        <v>9374.77</v>
      </c>
      <c r="H115" s="68">
        <v>0</v>
      </c>
      <c r="I115" s="70">
        <f t="shared" si="1"/>
        <v>10000</v>
      </c>
    </row>
    <row r="116" spans="1:9">
      <c r="A116" s="62" t="s">
        <v>177</v>
      </c>
      <c r="B116" s="63" t="s">
        <v>176</v>
      </c>
      <c r="C116" s="64">
        <v>39265.839999999997</v>
      </c>
      <c r="D116" s="64">
        <v>7819.25</v>
      </c>
      <c r="E116" s="64">
        <v>31446.59</v>
      </c>
      <c r="F116" s="64">
        <v>87949.16</v>
      </c>
      <c r="G116" s="64">
        <v>87949.16</v>
      </c>
      <c r="H116" s="64">
        <v>0</v>
      </c>
      <c r="I116" s="70">
        <f t="shared" si="1"/>
        <v>127215</v>
      </c>
    </row>
    <row r="117" spans="1:9">
      <c r="A117" s="66" t="s">
        <v>179</v>
      </c>
      <c r="B117" s="67" t="s">
        <v>178</v>
      </c>
      <c r="C117" s="68">
        <v>48747.97</v>
      </c>
      <c r="D117" s="68">
        <v>29970.32</v>
      </c>
      <c r="E117" s="68">
        <v>18777.650000000001</v>
      </c>
      <c r="F117" s="68">
        <v>99912.03</v>
      </c>
      <c r="G117" s="68">
        <v>99912.03</v>
      </c>
      <c r="H117" s="68">
        <v>0</v>
      </c>
      <c r="I117" s="70">
        <f t="shared" si="1"/>
        <v>148660</v>
      </c>
    </row>
    <row r="118" spans="1:9">
      <c r="A118" s="62" t="s">
        <v>180</v>
      </c>
      <c r="B118" s="63" t="s">
        <v>267</v>
      </c>
      <c r="C118" s="64">
        <v>5996.13</v>
      </c>
      <c r="D118" s="64">
        <v>669.9</v>
      </c>
      <c r="E118" s="64">
        <v>5326.23</v>
      </c>
      <c r="F118" s="64">
        <v>8938.8700000000008</v>
      </c>
      <c r="G118" s="64">
        <v>8938.8700000000008</v>
      </c>
      <c r="H118" s="64">
        <v>0</v>
      </c>
      <c r="I118" s="70">
        <f t="shared" si="1"/>
        <v>14935</v>
      </c>
    </row>
    <row r="119" spans="1:9">
      <c r="A119" s="66" t="s">
        <v>182</v>
      </c>
      <c r="B119" s="67" t="s">
        <v>181</v>
      </c>
      <c r="C119" s="68">
        <v>196983.67</v>
      </c>
      <c r="D119" s="68">
        <v>145883.73000000001</v>
      </c>
      <c r="E119" s="68">
        <v>51099.94</v>
      </c>
      <c r="F119" s="68">
        <v>194333.33</v>
      </c>
      <c r="G119" s="68">
        <v>194333.33</v>
      </c>
      <c r="H119" s="68">
        <v>0</v>
      </c>
      <c r="I119" s="70">
        <f t="shared" si="1"/>
        <v>391317</v>
      </c>
    </row>
    <row r="120" spans="1:9">
      <c r="A120" s="62" t="s">
        <v>184</v>
      </c>
      <c r="B120" s="63" t="s">
        <v>183</v>
      </c>
      <c r="C120" s="64">
        <v>63983.59</v>
      </c>
      <c r="D120" s="64">
        <v>4640.9399999999996</v>
      </c>
      <c r="E120" s="64">
        <v>59342.65</v>
      </c>
      <c r="F120" s="64">
        <v>23677.41</v>
      </c>
      <c r="G120" s="64">
        <v>23677.41</v>
      </c>
      <c r="H120" s="64">
        <v>0</v>
      </c>
      <c r="I120" s="70">
        <f t="shared" si="1"/>
        <v>87661</v>
      </c>
    </row>
    <row r="121" spans="1:9">
      <c r="A121" s="66" t="s">
        <v>186</v>
      </c>
      <c r="B121" s="67" t="s">
        <v>185</v>
      </c>
      <c r="C121" s="68">
        <v>14686.37</v>
      </c>
      <c r="D121" s="68">
        <v>10262.02</v>
      </c>
      <c r="E121" s="68">
        <v>4424.3500000000004</v>
      </c>
      <c r="F121" s="68">
        <v>34788.629999999997</v>
      </c>
      <c r="G121" s="68">
        <v>34788.629999999997</v>
      </c>
      <c r="H121" s="68">
        <v>0</v>
      </c>
      <c r="I121" s="70">
        <f t="shared" si="1"/>
        <v>49475</v>
      </c>
    </row>
    <row r="122" spans="1:9">
      <c r="A122" s="62" t="s">
        <v>188</v>
      </c>
      <c r="B122" s="63" t="s">
        <v>187</v>
      </c>
      <c r="C122" s="64">
        <v>196985.33</v>
      </c>
      <c r="D122" s="64">
        <v>80167.899999999994</v>
      </c>
      <c r="E122" s="64">
        <v>116817.43</v>
      </c>
      <c r="F122" s="64">
        <v>62775.67</v>
      </c>
      <c r="G122" s="64">
        <v>62775.67</v>
      </c>
      <c r="H122" s="64">
        <v>0</v>
      </c>
      <c r="I122" s="70">
        <f t="shared" si="1"/>
        <v>259761</v>
      </c>
    </row>
    <row r="123" spans="1:9">
      <c r="A123" s="66" t="s">
        <v>266</v>
      </c>
      <c r="B123" s="67" t="s">
        <v>248</v>
      </c>
      <c r="C123" s="68">
        <v>3653988.48</v>
      </c>
      <c r="D123" s="68">
        <v>740113.87</v>
      </c>
      <c r="E123" s="68">
        <v>2913874.61</v>
      </c>
      <c r="F123" s="68">
        <v>700039.52</v>
      </c>
      <c r="G123" s="68">
        <v>700039.52</v>
      </c>
      <c r="H123" s="68">
        <v>0</v>
      </c>
      <c r="I123" s="70">
        <f t="shared" si="1"/>
        <v>4354028</v>
      </c>
    </row>
    <row r="124" spans="1:9">
      <c r="A124" s="62" t="s">
        <v>190</v>
      </c>
      <c r="B124" s="63" t="s">
        <v>189</v>
      </c>
      <c r="C124" s="64">
        <v>36515.11</v>
      </c>
      <c r="D124" s="64">
        <v>0</v>
      </c>
      <c r="E124" s="64">
        <v>36515.11</v>
      </c>
      <c r="F124" s="64">
        <v>12011.89</v>
      </c>
      <c r="G124" s="64">
        <v>12011.89</v>
      </c>
      <c r="H124" s="64">
        <v>0</v>
      </c>
      <c r="I124" s="70">
        <f t="shared" si="1"/>
        <v>48527</v>
      </c>
    </row>
    <row r="125" spans="1:9">
      <c r="A125" s="66" t="s">
        <v>191</v>
      </c>
      <c r="B125" s="67" t="s">
        <v>265</v>
      </c>
      <c r="C125" s="68">
        <v>729.12</v>
      </c>
      <c r="D125" s="68">
        <v>97.57</v>
      </c>
      <c r="E125" s="68">
        <v>631.54999999999995</v>
      </c>
      <c r="F125" s="68">
        <v>9270.8799999999992</v>
      </c>
      <c r="G125" s="68">
        <v>9270.8799999999992</v>
      </c>
      <c r="H125" s="68">
        <v>0</v>
      </c>
      <c r="I125" s="70">
        <f t="shared" si="1"/>
        <v>10000</v>
      </c>
    </row>
    <row r="126" spans="1:9">
      <c r="A126" s="62" t="s">
        <v>193</v>
      </c>
      <c r="B126" s="63" t="s">
        <v>192</v>
      </c>
      <c r="C126" s="64">
        <v>24223.18</v>
      </c>
      <c r="D126" s="64">
        <v>1097.29</v>
      </c>
      <c r="E126" s="64">
        <v>23125.89</v>
      </c>
      <c r="F126" s="64">
        <v>9971.82</v>
      </c>
      <c r="G126" s="64">
        <v>9971.82</v>
      </c>
      <c r="H126" s="64">
        <v>0</v>
      </c>
      <c r="I126" s="70">
        <f t="shared" si="1"/>
        <v>34195</v>
      </c>
    </row>
    <row r="127" spans="1:9">
      <c r="A127" s="66" t="s">
        <v>195</v>
      </c>
      <c r="B127" s="67" t="s">
        <v>194</v>
      </c>
      <c r="C127" s="68">
        <v>151485.41</v>
      </c>
      <c r="D127" s="68">
        <v>4642.57</v>
      </c>
      <c r="E127" s="68">
        <v>146842.84</v>
      </c>
      <c r="F127" s="68">
        <v>38975.589999999997</v>
      </c>
      <c r="G127" s="68">
        <v>38975.589999999997</v>
      </c>
      <c r="H127" s="68">
        <v>0</v>
      </c>
      <c r="I127" s="70">
        <f t="shared" si="1"/>
        <v>190461</v>
      </c>
    </row>
    <row r="128" spans="1:9">
      <c r="A128" s="62" t="s">
        <v>197</v>
      </c>
      <c r="B128" s="63" t="s">
        <v>196</v>
      </c>
      <c r="C128" s="64">
        <v>131293.44</v>
      </c>
      <c r="D128" s="64">
        <v>65430.81</v>
      </c>
      <c r="E128" s="64">
        <v>65862.63</v>
      </c>
      <c r="F128" s="64">
        <v>178108.56</v>
      </c>
      <c r="G128" s="64">
        <v>178108.56</v>
      </c>
      <c r="H128" s="64">
        <v>0</v>
      </c>
      <c r="I128" s="70">
        <f t="shared" si="1"/>
        <v>309402</v>
      </c>
    </row>
    <row r="129" spans="1:9">
      <c r="A129" s="66" t="s">
        <v>198</v>
      </c>
      <c r="B129" s="67" t="s">
        <v>264</v>
      </c>
      <c r="C129" s="68">
        <v>906.03</v>
      </c>
      <c r="D129" s="68">
        <v>906.03</v>
      </c>
      <c r="E129" s="68">
        <v>0</v>
      </c>
      <c r="F129" s="68">
        <v>30842.97</v>
      </c>
      <c r="G129" s="68">
        <v>30842.97</v>
      </c>
      <c r="H129" s="68">
        <v>0</v>
      </c>
      <c r="I129" s="70">
        <f t="shared" si="1"/>
        <v>31749</v>
      </c>
    </row>
    <row r="130" spans="1:9" ht="25.5">
      <c r="A130" s="62" t="s">
        <v>233</v>
      </c>
      <c r="B130" s="63" t="s">
        <v>263</v>
      </c>
      <c r="C130" s="64">
        <v>6646.03</v>
      </c>
      <c r="D130" s="64">
        <v>3733.65</v>
      </c>
      <c r="E130" s="64">
        <v>2912.38</v>
      </c>
      <c r="F130" s="64">
        <v>4395.97</v>
      </c>
      <c r="G130" s="64">
        <v>4395.97</v>
      </c>
      <c r="H130" s="64">
        <v>0</v>
      </c>
      <c r="I130" s="70">
        <f t="shared" si="1"/>
        <v>11042</v>
      </c>
    </row>
    <row r="131" spans="1:9" ht="25.5">
      <c r="A131" s="66" t="s">
        <v>235</v>
      </c>
      <c r="B131" s="67" t="s">
        <v>262</v>
      </c>
      <c r="C131" s="68">
        <v>0</v>
      </c>
      <c r="D131" s="68">
        <v>0</v>
      </c>
      <c r="E131" s="68">
        <v>0</v>
      </c>
      <c r="F131" s="68">
        <v>14388</v>
      </c>
      <c r="G131" s="68">
        <v>0</v>
      </c>
      <c r="H131" s="68">
        <v>14388</v>
      </c>
      <c r="I131" s="70">
        <f t="shared" si="1"/>
        <v>14388</v>
      </c>
    </row>
    <row r="132" spans="1:9" ht="25.5">
      <c r="A132" s="62" t="s">
        <v>261</v>
      </c>
      <c r="B132" s="63" t="s">
        <v>260</v>
      </c>
      <c r="C132" s="64">
        <v>28.6</v>
      </c>
      <c r="D132" s="64">
        <v>0</v>
      </c>
      <c r="E132" s="64">
        <v>28.6</v>
      </c>
      <c r="F132" s="64">
        <v>13554.4</v>
      </c>
      <c r="G132" s="64">
        <v>13554.4</v>
      </c>
      <c r="H132" s="64">
        <v>0</v>
      </c>
      <c r="I132" s="70">
        <f t="shared" si="1"/>
        <v>13583</v>
      </c>
    </row>
    <row r="133" spans="1:9">
      <c r="A133" s="66" t="s">
        <v>200</v>
      </c>
      <c r="B133" s="67" t="s">
        <v>199</v>
      </c>
      <c r="C133" s="68">
        <v>89274.3</v>
      </c>
      <c r="D133" s="68">
        <v>24761.64</v>
      </c>
      <c r="E133" s="68">
        <v>64512.66</v>
      </c>
      <c r="F133" s="68">
        <v>84746.7</v>
      </c>
      <c r="G133" s="68">
        <v>84746.7</v>
      </c>
      <c r="H133" s="68">
        <v>0</v>
      </c>
      <c r="I133" s="70">
        <f t="shared" ref="I133:I150" si="2">C133+F133</f>
        <v>174021</v>
      </c>
    </row>
    <row r="134" spans="1:9">
      <c r="A134" s="62" t="s">
        <v>201</v>
      </c>
      <c r="B134" s="63" t="s">
        <v>259</v>
      </c>
      <c r="C134" s="64">
        <v>3384.95</v>
      </c>
      <c r="D134" s="64">
        <v>3384.95</v>
      </c>
      <c r="E134" s="64">
        <v>0</v>
      </c>
      <c r="F134" s="64">
        <v>21166.05</v>
      </c>
      <c r="G134" s="64">
        <v>21166.05</v>
      </c>
      <c r="H134" s="64">
        <v>0</v>
      </c>
      <c r="I134" s="70">
        <f t="shared" si="2"/>
        <v>24551</v>
      </c>
    </row>
    <row r="135" spans="1:9">
      <c r="A135" s="66" t="s">
        <v>203</v>
      </c>
      <c r="B135" s="67" t="s">
        <v>202</v>
      </c>
      <c r="C135" s="68">
        <v>21201</v>
      </c>
      <c r="D135" s="68">
        <v>4050.44</v>
      </c>
      <c r="E135" s="68">
        <v>17150.560000000001</v>
      </c>
      <c r="F135" s="68">
        <v>0</v>
      </c>
      <c r="G135" s="68">
        <v>0</v>
      </c>
      <c r="H135" s="68">
        <v>0</v>
      </c>
      <c r="I135" s="70">
        <f t="shared" si="2"/>
        <v>21201</v>
      </c>
    </row>
    <row r="136" spans="1:9">
      <c r="A136" s="62" t="s">
        <v>204</v>
      </c>
      <c r="B136" s="63" t="s">
        <v>258</v>
      </c>
      <c r="C136" s="64">
        <v>11500.13</v>
      </c>
      <c r="D136" s="64">
        <v>11500.13</v>
      </c>
      <c r="E136" s="64">
        <v>0</v>
      </c>
      <c r="F136" s="64">
        <v>42349.87</v>
      </c>
      <c r="G136" s="64">
        <v>42349.87</v>
      </c>
      <c r="H136" s="64">
        <v>0</v>
      </c>
      <c r="I136" s="70">
        <f t="shared" si="2"/>
        <v>53850</v>
      </c>
    </row>
    <row r="137" spans="1:9">
      <c r="A137" s="66" t="s">
        <v>206</v>
      </c>
      <c r="B137" s="67" t="s">
        <v>205</v>
      </c>
      <c r="C137" s="68">
        <v>19081.54</v>
      </c>
      <c r="D137" s="68">
        <v>70.209999999999994</v>
      </c>
      <c r="E137" s="68">
        <v>19011.330000000002</v>
      </c>
      <c r="F137" s="68">
        <v>26696.46</v>
      </c>
      <c r="G137" s="68">
        <v>26696.46</v>
      </c>
      <c r="H137" s="68">
        <v>0</v>
      </c>
      <c r="I137" s="70">
        <f t="shared" si="2"/>
        <v>45778</v>
      </c>
    </row>
    <row r="138" spans="1:9">
      <c r="A138" s="62" t="s">
        <v>208</v>
      </c>
      <c r="B138" s="63" t="s">
        <v>207</v>
      </c>
      <c r="C138" s="64">
        <v>14106.39</v>
      </c>
      <c r="D138" s="64">
        <v>12154.49</v>
      </c>
      <c r="E138" s="64">
        <v>1951.9</v>
      </c>
      <c r="F138" s="64">
        <v>40386.61</v>
      </c>
      <c r="G138" s="64">
        <v>40386.61</v>
      </c>
      <c r="H138" s="64">
        <v>0</v>
      </c>
      <c r="I138" s="70">
        <f t="shared" si="2"/>
        <v>54493</v>
      </c>
    </row>
    <row r="139" spans="1:9">
      <c r="A139" s="66" t="s">
        <v>210</v>
      </c>
      <c r="B139" s="67" t="s">
        <v>209</v>
      </c>
      <c r="C139" s="68">
        <v>39017.449999999997</v>
      </c>
      <c r="D139" s="68">
        <v>6638.9</v>
      </c>
      <c r="E139" s="68">
        <v>32378.55</v>
      </c>
      <c r="F139" s="68">
        <v>42295.55</v>
      </c>
      <c r="G139" s="68">
        <v>42295.55</v>
      </c>
      <c r="H139" s="68">
        <v>0</v>
      </c>
      <c r="I139" s="70">
        <f t="shared" si="2"/>
        <v>81313</v>
      </c>
    </row>
    <row r="140" spans="1:9">
      <c r="A140" s="62" t="s">
        <v>212</v>
      </c>
      <c r="B140" s="63" t="s">
        <v>211</v>
      </c>
      <c r="C140" s="64">
        <v>2957.19</v>
      </c>
      <c r="D140" s="64">
        <v>2957.19</v>
      </c>
      <c r="E140" s="64">
        <v>0</v>
      </c>
      <c r="F140" s="64">
        <v>15735.81</v>
      </c>
      <c r="G140" s="64">
        <v>15735.81</v>
      </c>
      <c r="H140" s="64">
        <v>0</v>
      </c>
      <c r="I140" s="70">
        <f t="shared" si="2"/>
        <v>18693</v>
      </c>
    </row>
    <row r="141" spans="1:9">
      <c r="A141" s="66" t="s">
        <v>214</v>
      </c>
      <c r="B141" s="67" t="s">
        <v>213</v>
      </c>
      <c r="C141" s="68">
        <v>144640.20000000001</v>
      </c>
      <c r="D141" s="68">
        <v>18858.3</v>
      </c>
      <c r="E141" s="68">
        <v>125781.9</v>
      </c>
      <c r="F141" s="68">
        <v>101.8</v>
      </c>
      <c r="G141" s="68">
        <v>101.8</v>
      </c>
      <c r="H141" s="68">
        <v>0</v>
      </c>
      <c r="I141" s="70">
        <f t="shared" si="2"/>
        <v>144742</v>
      </c>
    </row>
    <row r="142" spans="1:9">
      <c r="A142" s="62" t="s">
        <v>216</v>
      </c>
      <c r="B142" s="63" t="s">
        <v>215</v>
      </c>
      <c r="C142" s="64">
        <v>11603.79</v>
      </c>
      <c r="D142" s="64">
        <v>11603.79</v>
      </c>
      <c r="E142" s="64">
        <v>0</v>
      </c>
      <c r="F142" s="64">
        <v>104971.21</v>
      </c>
      <c r="G142" s="64">
        <v>104971.21</v>
      </c>
      <c r="H142" s="64">
        <v>0</v>
      </c>
      <c r="I142" s="70">
        <f t="shared" si="2"/>
        <v>116575</v>
      </c>
    </row>
    <row r="143" spans="1:9">
      <c r="A143" s="66" t="s">
        <v>218</v>
      </c>
      <c r="B143" s="67" t="s">
        <v>217</v>
      </c>
      <c r="C143" s="68">
        <v>7717.42</v>
      </c>
      <c r="D143" s="68">
        <v>1611.25</v>
      </c>
      <c r="E143" s="68">
        <v>6106.17</v>
      </c>
      <c r="F143" s="68">
        <v>40167.58</v>
      </c>
      <c r="G143" s="68">
        <v>40167.58</v>
      </c>
      <c r="H143" s="68">
        <v>0</v>
      </c>
      <c r="I143" s="70">
        <f t="shared" si="2"/>
        <v>47885</v>
      </c>
    </row>
    <row r="144" spans="1:9">
      <c r="A144" s="62" t="s">
        <v>220</v>
      </c>
      <c r="B144" s="63" t="s">
        <v>219</v>
      </c>
      <c r="C144" s="64">
        <v>37761.519999999997</v>
      </c>
      <c r="D144" s="64">
        <v>15862.24</v>
      </c>
      <c r="E144" s="64">
        <v>21899.279999999999</v>
      </c>
      <c r="F144" s="64">
        <v>45646.48</v>
      </c>
      <c r="G144" s="64">
        <v>45646.48</v>
      </c>
      <c r="H144" s="64">
        <v>0</v>
      </c>
      <c r="I144" s="70">
        <f t="shared" si="2"/>
        <v>83408</v>
      </c>
    </row>
    <row r="145" spans="1:9">
      <c r="A145" s="66" t="s">
        <v>221</v>
      </c>
      <c r="B145" s="67" t="s">
        <v>257</v>
      </c>
      <c r="C145" s="68">
        <v>3981.21</v>
      </c>
      <c r="D145" s="68">
        <v>0</v>
      </c>
      <c r="E145" s="68">
        <v>3981.21</v>
      </c>
      <c r="F145" s="68">
        <v>16833.79</v>
      </c>
      <c r="G145" s="68">
        <v>16833.79</v>
      </c>
      <c r="H145" s="68">
        <v>0</v>
      </c>
      <c r="I145" s="70">
        <f t="shared" si="2"/>
        <v>20815</v>
      </c>
    </row>
    <row r="146" spans="1:9" ht="25.5">
      <c r="A146" s="62" t="s">
        <v>237</v>
      </c>
      <c r="B146" s="63" t="s">
        <v>256</v>
      </c>
      <c r="C146" s="64">
        <v>3291.91</v>
      </c>
      <c r="D146" s="64">
        <v>0</v>
      </c>
      <c r="E146" s="64">
        <v>3291.91</v>
      </c>
      <c r="F146" s="64">
        <v>6708.09</v>
      </c>
      <c r="G146" s="64">
        <v>6708.09</v>
      </c>
      <c r="H146" s="64">
        <v>0</v>
      </c>
      <c r="I146" s="70">
        <f t="shared" si="2"/>
        <v>10000</v>
      </c>
    </row>
    <row r="147" spans="1:9">
      <c r="A147" s="66" t="s">
        <v>223</v>
      </c>
      <c r="B147" s="67" t="s">
        <v>222</v>
      </c>
      <c r="C147" s="68">
        <v>9467.08</v>
      </c>
      <c r="D147" s="68">
        <v>9467.08</v>
      </c>
      <c r="E147" s="68">
        <v>0</v>
      </c>
      <c r="F147" s="68">
        <v>73037.919999999998</v>
      </c>
      <c r="G147" s="68">
        <v>73037.919999999998</v>
      </c>
      <c r="H147" s="68">
        <v>0</v>
      </c>
      <c r="I147" s="70">
        <f t="shared" si="2"/>
        <v>82505</v>
      </c>
    </row>
    <row r="148" spans="1:9">
      <c r="A148" s="62" t="s">
        <v>225</v>
      </c>
      <c r="B148" s="63" t="s">
        <v>224</v>
      </c>
      <c r="C148" s="64">
        <v>15364.21</v>
      </c>
      <c r="D148" s="64">
        <v>0</v>
      </c>
      <c r="E148" s="64">
        <v>15364.21</v>
      </c>
      <c r="F148" s="64">
        <v>37330.79</v>
      </c>
      <c r="G148" s="64">
        <v>37330.79</v>
      </c>
      <c r="H148" s="64">
        <v>0</v>
      </c>
      <c r="I148" s="70">
        <f t="shared" si="2"/>
        <v>52695</v>
      </c>
    </row>
    <row r="149" spans="1:9">
      <c r="A149" s="66" t="s">
        <v>227</v>
      </c>
      <c r="B149" s="67" t="s">
        <v>226</v>
      </c>
      <c r="C149" s="68">
        <v>35288.239999999998</v>
      </c>
      <c r="D149" s="68">
        <v>27480.47</v>
      </c>
      <c r="E149" s="68">
        <v>7807.77</v>
      </c>
      <c r="F149" s="68">
        <v>85188.76</v>
      </c>
      <c r="G149" s="68">
        <v>85188.76</v>
      </c>
      <c r="H149" s="68">
        <v>0</v>
      </c>
      <c r="I149" s="70">
        <f t="shared" si="2"/>
        <v>120477</v>
      </c>
    </row>
    <row r="150" spans="1:9">
      <c r="A150" s="69" t="s">
        <v>255</v>
      </c>
      <c r="B150" s="58"/>
      <c r="C150" s="64">
        <v>9896883.2799999993</v>
      </c>
      <c r="D150" s="64">
        <v>2803820.76</v>
      </c>
      <c r="E150" s="64">
        <v>7093062.5199999996</v>
      </c>
      <c r="F150" s="64">
        <v>11118819.720000001</v>
      </c>
      <c r="G150" s="64">
        <v>9643062.1699999999</v>
      </c>
      <c r="H150" s="64">
        <v>1475757.55</v>
      </c>
      <c r="I150" s="70">
        <f t="shared" si="2"/>
        <v>21015703</v>
      </c>
    </row>
  </sheetData>
  <mergeCells count="6">
    <mergeCell ref="A2:A3"/>
    <mergeCell ref="B2:B3"/>
    <mergeCell ref="C2:E2"/>
    <mergeCell ref="A150:B150"/>
    <mergeCell ref="A1:J1"/>
    <mergeCell ref="F2:H2"/>
  </mergeCells>
  <pageMargins left="1" right="1" top="1" bottom="1.45" header="1" footer="1"/>
  <pageSetup orientation="landscape" horizontalDpi="300" verticalDpi="300"/>
  <headerFooter alignWithMargins="0">
    <oddFooter>&amp;L&amp;"Arial,Regular"&amp;10 11/6/2020 4:40:59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Allocation Summary</vt:lpstr>
      <vt:lpstr>Title I-A </vt:lpstr>
      <vt:lpstr>Title I-A Neglected </vt:lpstr>
      <vt:lpstr>Title I-D LEA </vt:lpstr>
      <vt:lpstr>Title I-D SA </vt:lpstr>
      <vt:lpstr>Title II-A </vt:lpstr>
      <vt:lpstr>Title III </vt:lpstr>
      <vt:lpstr>III-A Immigrant</vt:lpstr>
      <vt:lpstr>Title IV </vt:lpstr>
      <vt:lpstr>Title V </vt:lpstr>
      <vt:lpstr>Title IX-A Homless</vt:lpstr>
      <vt:lpstr>IDEA Part B FY20</vt:lpstr>
      <vt:lpstr>IDEA Preschool FY20</vt:lpstr>
    </vt:vector>
  </TitlesOfParts>
  <Company>State of Tennessee Dept.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Palakovic</dc:creator>
  <cp:lastModifiedBy>George Amin</cp:lastModifiedBy>
  <dcterms:created xsi:type="dcterms:W3CDTF">2017-03-15T00:58:09Z</dcterms:created>
  <dcterms:modified xsi:type="dcterms:W3CDTF">2020-11-10T21:26:34Z</dcterms:modified>
</cp:coreProperties>
</file>