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ca21213\Downloads\"/>
    </mc:Choice>
  </mc:AlternateContent>
  <xr:revisionPtr revIDLastSave="0" documentId="13_ncr:1_{F74F111C-AC07-475D-B6CC-6EA760A33A71}" xr6:coauthVersionLast="47" xr6:coauthVersionMax="47" xr10:uidLastSave="{00000000-0000-0000-0000-000000000000}"/>
  <workbookProtection workbookAlgorithmName="SHA-512" workbookHashValue="Di3Dk1v+lPnbxsKB22wXXCNSLgHzECtiADTWUlF+6HLfjKVpyUPmyX79K2H466WRuetI5Msm0ookuhxXvylenw==" workbookSaltValue="q2al04PfBIx2BGzPvkmejw==" workbookSpinCount="100000" lockStructure="1"/>
  <bookViews>
    <workbookView xWindow="-28920" yWindow="945" windowWidth="29040" windowHeight="15840" xr2:uid="{A06957A9-8A76-43B8-A267-7D41E7E58716}"/>
  </bookViews>
  <sheets>
    <sheet name="NonPublic Schools Calendar" sheetId="3" r:id="rId1"/>
    <sheet name="Definitions" sheetId="7" r:id="rId2"/>
    <sheet name="choices DO NOT DELETE" sheetId="6" state="hidden" r:id="rId3"/>
  </sheets>
  <definedNames>
    <definedName name="_xlnm._FilterDatabase" localSheetId="2" hidden="1">'choices DO NOT DELETE'!$A$2:$B$15</definedName>
    <definedName name="_xlnm._FilterDatabase" localSheetId="0" hidden="1">'NonPublic Schools Calendar'!$A$2:$B$263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3" l="1" a="1"/>
  <c r="F11" i="3" s="1"/>
  <c r="F10" i="3" a="1"/>
  <c r="F10" i="3" s="1"/>
  <c r="E19" i="3"/>
  <c r="E20" i="3"/>
  <c r="E17" i="3"/>
  <c r="F16" i="3" a="1"/>
  <c r="F16" i="3" s="1"/>
  <c r="F14" i="3" a="1"/>
  <c r="F14" i="3" s="1"/>
  <c r="F17" i="3" a="1"/>
  <c r="F17" i="3" s="1"/>
  <c r="E12" i="3" l="1"/>
  <c r="E14" i="3"/>
  <c r="E13" i="3"/>
  <c r="E18" i="3"/>
  <c r="E21" i="3" s="1"/>
  <c r="F18" i="3" a="1"/>
  <c r="F18" i="3" s="1"/>
  <c r="F15" i="3" a="1"/>
  <c r="F15" i="3" s="1"/>
  <c r="E15" i="3"/>
  <c r="E16" i="3"/>
  <c r="E11" i="3"/>
  <c r="E10" i="3"/>
  <c r="E5"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<sst xmlns="http://schemas.openxmlformats.org/spreadsheetml/2006/main" count="107" uniqueCount="89">
  <si>
    <t>Date</t>
  </si>
  <si>
    <t>Event</t>
  </si>
  <si>
    <t>Daily School Times</t>
  </si>
  <si>
    <r>
      <t xml:space="preserve">Enter Daily Start Time </t>
    </r>
    <r>
      <rPr>
        <i/>
        <sz val="10"/>
        <color theme="1"/>
        <rFont val="Open Sans"/>
        <family val="2"/>
      </rPr>
      <t>(example 8:00 AM)</t>
    </r>
  </si>
  <si>
    <r>
      <t xml:space="preserve">Enter Daily End Time </t>
    </r>
    <r>
      <rPr>
        <i/>
        <sz val="10"/>
        <color theme="1"/>
        <rFont val="Open Sans"/>
        <family val="2"/>
      </rPr>
      <t>(example 3:30 PM)</t>
    </r>
  </si>
  <si>
    <t>Total Daily Instructional Hours</t>
  </si>
  <si>
    <r>
      <t xml:space="preserve">Number of Requested Stockpile Days 
</t>
    </r>
    <r>
      <rPr>
        <b/>
        <i/>
        <sz val="10"/>
        <color theme="1"/>
        <rFont val="Open Sans"/>
        <family val="2"/>
      </rPr>
      <t>(Leave blank if school is not stockpiling)</t>
    </r>
  </si>
  <si>
    <t>Event Type</t>
  </si>
  <si>
    <t>Count</t>
  </si>
  <si>
    <t>Dates of Events</t>
  </si>
  <si>
    <t>Attendance Start Date</t>
  </si>
  <si>
    <t>Attendance End Date</t>
  </si>
  <si>
    <t>Total Calendar Days</t>
  </si>
  <si>
    <t>Total Days Minus Holidays</t>
  </si>
  <si>
    <t>Stockpile Abbreviated Days</t>
  </si>
  <si>
    <r>
      <t xml:space="preserve">Abbreviated Days Instructional </t>
    </r>
    <r>
      <rPr>
        <b/>
        <i/>
        <sz val="10"/>
        <color theme="1"/>
        <rFont val="Open Sans"/>
        <family val="2"/>
      </rPr>
      <t>(max of three)</t>
    </r>
  </si>
  <si>
    <t>Stockpile Parent Teacher Conference Days (no school)</t>
  </si>
  <si>
    <t>Stockpile In-service Days</t>
  </si>
  <si>
    <r>
      <t>Total Stockpile Days Used (</t>
    </r>
    <r>
      <rPr>
        <b/>
        <i/>
        <sz val="10"/>
        <color rgb="FF000000"/>
        <rFont val="Open Sans"/>
        <family val="2"/>
      </rPr>
      <t>cannot exceed 13</t>
    </r>
    <r>
      <rPr>
        <b/>
        <sz val="10"/>
        <color rgb="FF000000"/>
        <rFont val="Open Sans"/>
        <family val="2"/>
      </rPr>
      <t>)</t>
    </r>
  </si>
  <si>
    <t>Total Instructional Days</t>
  </si>
  <si>
    <t>Total Instructional Days and Used Stockpile Days (min. 180)</t>
  </si>
  <si>
    <t>Remaining Stockpile for inclement Weather and Illness</t>
  </si>
  <si>
    <t>Option</t>
  </si>
  <si>
    <t>Notes</t>
  </si>
  <si>
    <t>Non-Stockpiling</t>
  </si>
  <si>
    <t xml:space="preserve">The school calendar must total 180 instructional days for non-stockpiling schools. Abbreviated days exceeding three (3) days must be added to the total number of instructional days required. For example, if a school schedules six (6) abbreviated days, the total number of instructional days must be 183. 
School days missed for inclement weather or schoolwide illness must be made up. </t>
  </si>
  <si>
    <t>Stockpiling</t>
  </si>
  <si>
    <t>Usage</t>
  </si>
  <si>
    <t>AS - Attendance Start Date</t>
  </si>
  <si>
    <t>First day of school for students</t>
  </si>
  <si>
    <t xml:space="preserve">AS&amp;AD - Attendance Start Date &amp; Abbreviated Day Instructional </t>
  </si>
  <si>
    <t>First day of school for students is an abbreviated day (minimum of half day)</t>
  </si>
  <si>
    <t>AE - Attendance End Date</t>
  </si>
  <si>
    <t>Last day of school for students</t>
  </si>
  <si>
    <t xml:space="preserve">AE&amp;AD - Attendance End Date &amp; Abbreviated Day Instructional </t>
  </si>
  <si>
    <t>Last day of school for students is an abbreviated day (minimum of half day)</t>
  </si>
  <si>
    <t>AD - Abbreviated Day Instructional</t>
  </si>
  <si>
    <t>School day that is less than 6.5 hours for non-stockpiling schools and 7.0 hours for stockpiling schools - cannot exceed 3.5 hours in one week or three (3) total days for the year</t>
  </si>
  <si>
    <t>SPAD - Stockpile Abbreviated Day .5 In-Service*</t>
  </si>
  <si>
    <t>Indicates a half day for student instruction and half day for schoolwide professional development or instructional planning; counts toward stockpile usage</t>
  </si>
  <si>
    <t>H - Holiday</t>
  </si>
  <si>
    <t>Any day school is closed to both teachers and students between the attendance start date and attendance end date - includes all holidays and fall/winter/spring breaks</t>
  </si>
  <si>
    <t>ID - Instructional Day</t>
  </si>
  <si>
    <t>Full instructional day - minimum of 6.5 hours for non-stockpiling schools and 7.0 hours for stockpiling schools</t>
  </si>
  <si>
    <t>IS - In-Service Day</t>
  </si>
  <si>
    <t>Indicates schoolwide professional development or instructional planning; does not count toward stockpile usage</t>
  </si>
  <si>
    <t>SPIS - Stockpile In-Service*</t>
  </si>
  <si>
    <t>Indicates schoolwide professional development or instructional planning; counts toward stockpile usage</t>
  </si>
  <si>
    <t>NA - Not Applicable</t>
  </si>
  <si>
    <t xml:space="preserve">Indicates the timeframe outside the school calendar year for summer closure </t>
  </si>
  <si>
    <t>O - Other Non-Instructional</t>
  </si>
  <si>
    <t>School is closed for students; teachers/admin must report and time is not used for schoolwide professional development or schoolwide instructional planning</t>
  </si>
  <si>
    <t>PT - Parent - Teacher Conference (no school)</t>
  </si>
  <si>
    <t>Scheduled day for parent-teacher conferences - no school for students; does not count toward stockpile usage</t>
  </si>
  <si>
    <t>SPPT - Stockpile Parent -Teacher Conference (no school)*</t>
  </si>
  <si>
    <t>Scheduled day for parent-teacher conferences - no school for students; counts toward stockpile usage</t>
  </si>
  <si>
    <t>* Schools that are not stockpiling should not use these codes</t>
  </si>
  <si>
    <t>Type</t>
  </si>
  <si>
    <t>Formula</t>
  </si>
  <si>
    <t>Instructional</t>
  </si>
  <si>
    <t>+ COUNTIF(B:B,"AS - Attendance Start Date")</t>
  </si>
  <si>
    <t>AS&amp;AD - Attendance Start Date &amp; Abbreviated Day Instructional</t>
  </si>
  <si>
    <t>+ COUNTIF(B:B,"AS&amp;AD - Attendance Start Date &amp; Abbreviated Day Instructional")</t>
  </si>
  <si>
    <t>+ COUNTIF(B:B,"AE - Attendance End Date")</t>
  </si>
  <si>
    <t>AE&amp;AD - Attendance End Date &amp; Abbreviated Day Instructional</t>
  </si>
  <si>
    <t>+ COUNTIF(B:B,"AE&amp;AD - Attendance End Date &amp; Abbreviated Day Instructional")</t>
  </si>
  <si>
    <t>+ COUNTIF(B:B,"AD - Abbreviated Day Instructional")</t>
  </si>
  <si>
    <t>SPAD - Stockpile Abbreviated Day .5 In-Service</t>
  </si>
  <si>
    <t>Stockpile</t>
  </si>
  <si>
    <t>1/2 stockpile day and 1/2 instructional day</t>
  </si>
  <si>
    <t>+ (COUNTIF(B:B,"SPAD - Stockpile Abbreviated Day .5 In-Service")/2)</t>
  </si>
  <si>
    <t>Holiday</t>
  </si>
  <si>
    <t>+ COUNTIF(B:B,"H - Holiday")</t>
  </si>
  <si>
    <t>+ COUNTIF(B:B,"ID - Instructional Day")</t>
  </si>
  <si>
    <t>In-service</t>
  </si>
  <si>
    <t>+ COUNTIF(B:B,"IS - In-Service Day")</t>
  </si>
  <si>
    <t>SPIS - Stockpile In-Service</t>
  </si>
  <si>
    <t>+ COUNTIF(B:B,"SPIS - Stockpile In-Service")</t>
  </si>
  <si>
    <t>Not Applicable</t>
  </si>
  <si>
    <t>+ COUNTIF(B:B,"NA - Not Applicable")</t>
  </si>
  <si>
    <t>Teacher Workday</t>
  </si>
  <si>
    <t>+ COUNTIF(B:B,"O - Other Non-Instructional")</t>
  </si>
  <si>
    <t>PT - Parent-Teacher Conference (no school)</t>
  </si>
  <si>
    <t>PT Conference</t>
  </si>
  <si>
    <t>+ COUNTIF(B:B,"PT - Parent-Teacher Conference (no school)")</t>
  </si>
  <si>
    <t>SPPT - Stockpile Parent-Teacher Conference (no school)</t>
  </si>
  <si>
    <t>+ COUNTIF(B:B,"SPPT - Stockpile Parent-Teacher Conference (no school)")</t>
  </si>
  <si>
    <t>Up to 13 stockpile days may be accrued in accordance with State Board Rules 0520-07-02 and Tenn. Code Ann. § 49-6-3004 (see subsection e). Instructional days and stockpile days designated for professional development, schoolwide instructional planning and/or PT conferences must total 180. Remaining stockpile days can be reserved for inclement weather or illness. 
Stockpile days reserved for inclement weather cannot be subtracted from the total number of instructional days scheduled for the school year.  For example, a school that has designated five stockpile days for professional development must have 175 instructional days scheduled for students (175 + 5 = 180). The additional eight (8) days are reserved for use in the event of inclement weather or illness.
Unused accumulated days for excess instructional time shall not carry over to a school year other than the year in which the time was accumulated and shall not be used to end the school year early. Used accumulated stockpile days do not need to be made up.</t>
  </si>
  <si>
    <r>
      <rPr>
        <b/>
        <sz val="9"/>
        <color rgb="FF000000"/>
        <rFont val="Open Sans"/>
      </rPr>
      <t>Instructions: 
1</t>
    </r>
    <r>
      <rPr>
        <sz val="9"/>
        <color rgb="FF000000"/>
        <rFont val="Open Sans"/>
      </rPr>
      <t xml:space="preserve">. Select an event from the dropdown menus located in cells B3 through B263 for each calendar day from July 1, 2024, through June 30, 2025. Each event listed in the dropdown menu is defined in the Definitions sheet within this workbook. 
  </t>
    </r>
    <r>
      <rPr>
        <b/>
        <sz val="9"/>
        <color rgb="FF000000"/>
        <rFont val="Open Sans"/>
      </rPr>
      <t>-</t>
    </r>
    <r>
      <rPr>
        <sz val="9"/>
        <color rgb="FF000000"/>
        <rFont val="Open Sans"/>
      </rPr>
      <t xml:space="preserve"> Schools that are not stockpiling will select only non-stockpile events from the Event dropdown menus.
  </t>
    </r>
    <r>
      <rPr>
        <b/>
        <sz val="9"/>
        <color rgb="FF000000"/>
        <rFont val="Open Sans"/>
      </rPr>
      <t>-</t>
    </r>
    <r>
      <rPr>
        <sz val="9"/>
        <color rgb="FF000000"/>
        <rFont val="Open Sans"/>
      </rPr>
      <t xml:space="preserve"> Schools electing to stockpile excess instructional time must designate their usage of the accrued time through the selection of the appropriate stockpile codes within the event     dropdown menus. Please note, in-service dates scheduled prior to the attendance start date or after attendance end date shall not be substituted for an instructional day. The template will automatically total all non-designated stockpile days within the “Remaining Stockpile for Inclement Weather and Illness” calculation field in cell E21. 
</t>
    </r>
    <r>
      <rPr>
        <b/>
        <sz val="9"/>
        <color rgb="FF000000"/>
        <rFont val="Open Sans"/>
      </rPr>
      <t>2</t>
    </r>
    <r>
      <rPr>
        <sz val="9"/>
        <color rgb="FF000000"/>
        <rFont val="Open Sans"/>
      </rPr>
      <t xml:space="preserve">. Complete cells E3 and E4 by filling in the school's daily start and end time; the workbook will automatically calculate the number of instructional hours in cell E5.
</t>
    </r>
    <r>
      <rPr>
        <b/>
        <sz val="9"/>
        <color rgb="FF000000"/>
        <rFont val="Open Sans"/>
      </rPr>
      <t>3</t>
    </r>
    <r>
      <rPr>
        <sz val="9"/>
        <color rgb="FF000000"/>
        <rFont val="Open Sans"/>
      </rPr>
      <t xml:space="preserve">. If the school is planning to stockpile, complete cell E7 by filling in the number of requested stockpile days. If the school is not stockpiling, leave the cell blank.  
</t>
    </r>
    <r>
      <rPr>
        <b/>
        <sz val="9"/>
        <color rgb="FF000000"/>
        <rFont val="Open Sans"/>
      </rPr>
      <t>4</t>
    </r>
    <r>
      <rPr>
        <sz val="9"/>
        <color rgb="FF000000"/>
        <rFont val="Open Sans"/>
      </rPr>
      <t xml:space="preserve">. Based on the event selections in Column B, the workbook will calculate the totals for each event type in cells E10 through E21.  
</t>
    </r>
    <r>
      <rPr>
        <b/>
        <sz val="9"/>
        <color rgb="FF000000"/>
        <rFont val="Open Sans"/>
      </rPr>
      <t>5</t>
    </r>
    <r>
      <rPr>
        <sz val="9"/>
        <color rgb="FF000000"/>
        <rFont val="Open Sans"/>
      </rPr>
      <t>. Further guidance on completing the school calendar submission is provided in the Non-Public Schools Compliance Monitoring – Spring Technical User Guide and the NP School Day and Calendar Requirements FAQ.</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</si>
</sst>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m\ d\,\ yyyy\ \-\ dddd"/>
  </numFmts>
  <fonts count="15" x14ac:knownFonts="1">
    <font>
      <sz val="11"/>
      <color theme="1"/>
      <name val="Calibri"/>
      <family val="2"/>
      <scheme val="minor"/>
    </font>
    <font>
      <sz val="12"/>
      <color theme="1"/>
      <name val="Calibri"/>
      <family val="2"/>
      <scheme val="minor"/>
    </font>
    <font>
      <sz val="14"/>
      <color theme="1"/>
      <name val="Calibri"/>
      <family val="2"/>
      <scheme val="minor"/>
    </font>
    <font>
      <b/>
      <sz val="10"/>
      <color theme="1"/>
      <name val="Open Sans"/>
      <family val="2"/>
    </font>
    <font>
      <i/>
      <sz val="10"/>
      <color theme="1"/>
      <name val="Open Sans"/>
      <family val="2"/>
    </font>
    <font>
      <sz val="10"/>
      <color theme="1"/>
      <name val="Open Sans"/>
      <family val="2"/>
    </font>
    <font>
      <b/>
      <i/>
      <sz val="12"/>
      <color theme="1"/>
      <name val="Open Sans"/>
      <family val="2"/>
    </font>
    <font>
      <b/>
      <i/>
      <sz val="10"/>
      <color theme="1"/>
      <name val="Open Sans"/>
      <family val="2"/>
    </font>
    <font>
      <b/>
      <sz val="10"/>
      <color rgb="FF000000"/>
      <name val="Open Sans"/>
      <family val="2"/>
    </font>
    <font>
      <b/>
      <i/>
      <sz val="10"/>
      <color rgb="FF000000"/>
      <name val="Open Sans"/>
      <family val="2"/>
    </font>
    <font>
      <sz val="9"/>
      <color theme="1"/>
      <name val="Open Sans"/>
      <family val="2"/>
    </font>
    <font>
      <b/>
      <sz val="9"/>
      <color theme="1"/>
      <name val="Open Sans"/>
      <family val="2"/>
    </font>
    <font>
      <b/>
      <i/>
      <sz val="9"/>
      <color theme="1"/>
      <name val="Open Sans"/>
      <family val="2"/>
    </font>
    <font>
      <b/>
      <sz val="9"/>
      <color rgb="FF000000"/>
      <name val="Open Sans"/>
    </font>
    <font>
      <sz val="9"/>
      <color rgb="FF000000"/>
      <name val="Open Sans"/>
    </font>
  </fonts>
  <fills count="12">
    <fill>
      <patternFill patternType="none"/>
    </fill>
    <fill>
      <patternFill patternType="gray125"/>
    </fill>
    <fill>
      <patternFill patternType="solid">
        <fgColor theme="0" tint="-0.249977111117893"/>
        <bgColor indexed="64"/>
      </patternFill>
    </fill>
    <fill>
      <patternFill patternType="solid">
        <fgColor rgb="FFBFBFBF"/>
        <bgColor rgb="FF000000"/>
      </patternFill>
    </fill>
    <fill>
      <patternFill patternType="solid">
        <fgColor theme="7" tint="0.79998168889431442"/>
        <bgColor indexed="64"/>
      </patternFill>
    </fill>
    <fill>
      <patternFill patternType="solid">
        <fgColor theme="5" tint="0.59999389629810485"/>
        <bgColor indexed="64"/>
      </patternFill>
    </fill>
    <fill>
      <patternFill patternType="solid">
        <fgColor rgb="FF92D05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0.249977111117893"/>
        <bgColor rgb="FF000000"/>
      </patternFill>
    </fill>
    <fill>
      <patternFill patternType="solid">
        <fgColor theme="9"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s>
  <cellStyleXfs count="1">
    <xf numFmtId="0" fontId="0" fillId="0" borderId="0"/>
  </cellStyleXfs>
  <cellXfs count="37">
    <xf numFmtId="0" fontId="0" fillId="0" borderId="0" xfId="0"/>
    <xf numFmtId="0" fontId="2" fillId="0" borderId="0" xfId="0" applyFont="1"/>
    <xf numFmtId="49" fontId="0" fillId="0" borderId="0" xfId="0" applyNumberFormat="1"/>
    <xf numFmtId="0" fontId="5" fillId="0" borderId="0" xfId="0" applyFont="1" applyAlignment="1">
      <alignment vertical="center" wrapText="1"/>
    </xf>
    <xf numFmtId="0" fontId="5" fillId="0" borderId="0" xfId="0" applyFont="1" applyAlignment="1">
      <alignmen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xf numFmtId="14" fontId="4" fillId="9" borderId="0" xfId="0" applyNumberFormat="1" applyFont="1" applyFill="1" applyAlignment="1" applyProtection="1">
      <alignment horizontal="left" vertical="center" wrapText="1"/>
      <protection locked="0"/>
    </xf>
    <xf numFmtId="0" fontId="5" fillId="0" borderId="0" xfId="0" applyFont="1" applyAlignment="1">
      <alignment wrapText="1"/>
    </xf>
    <xf numFmtId="0" fontId="6" fillId="2" borderId="1" xfId="0" applyFont="1" applyFill="1" applyBorder="1" applyAlignment="1">
      <alignment horizontal="center" vertical="center" wrapText="1"/>
    </xf>
    <xf numFmtId="0" fontId="5" fillId="9" borderId="1" xfId="0" applyFont="1" applyFill="1" applyBorder="1" applyAlignment="1" applyProtection="1">
      <alignment horizontal="center" vertical="center" wrapText="1"/>
      <protection locked="0"/>
    </xf>
    <xf numFmtId="0" fontId="6" fillId="2" borderId="1" xfId="0" applyFont="1" applyFill="1" applyBorder="1" applyAlignment="1">
      <alignment vertical="center" wrapText="1"/>
    </xf>
    <xf numFmtId="0" fontId="1" fillId="0" borderId="0" xfId="0" applyFont="1"/>
    <xf numFmtId="164" fontId="4" fillId="4" borderId="0" xfId="0" applyNumberFormat="1" applyFont="1" applyFill="1" applyAlignment="1">
      <alignment horizontal="left" vertical="center"/>
    </xf>
    <xf numFmtId="0" fontId="3" fillId="8" borderId="1" xfId="0" applyFont="1" applyFill="1" applyBorder="1" applyAlignment="1">
      <alignment horizontal="left" vertical="center" wrapText="1"/>
    </xf>
    <xf numFmtId="0" fontId="5" fillId="5" borderId="1" xfId="0" applyFont="1" applyFill="1" applyBorder="1" applyAlignment="1">
      <alignment horizontal="center" vertical="center"/>
    </xf>
    <xf numFmtId="0" fontId="3" fillId="0" borderId="0" xfId="0" applyFont="1" applyAlignment="1">
      <alignment horizontal="left" vertical="center" wrapText="1"/>
    </xf>
    <xf numFmtId="0" fontId="8" fillId="3" borderId="1" xfId="0" applyFont="1" applyFill="1" applyBorder="1" applyAlignment="1">
      <alignment horizontal="left" vertical="center" wrapText="1"/>
    </xf>
    <xf numFmtId="0" fontId="3" fillId="7" borderId="2" xfId="0" applyFont="1" applyFill="1" applyBorder="1" applyAlignment="1">
      <alignment horizontal="left" vertical="center" wrapText="1"/>
    </xf>
    <xf numFmtId="0" fontId="8" fillId="10" borderId="1" xfId="0" applyFont="1" applyFill="1" applyBorder="1" applyAlignment="1">
      <alignment horizontal="left" vertical="center" wrapText="1"/>
    </xf>
    <xf numFmtId="0" fontId="3" fillId="6" borderId="3" xfId="0" applyFont="1" applyFill="1" applyBorder="1" applyAlignment="1">
      <alignment horizontal="left" vertical="center" wrapText="1"/>
    </xf>
    <xf numFmtId="0" fontId="11" fillId="11" borderId="1" xfId="0" applyFont="1" applyFill="1" applyBorder="1" applyAlignment="1">
      <alignment horizontal="center"/>
    </xf>
    <xf numFmtId="0" fontId="10" fillId="0" borderId="1" xfId="0" applyFont="1" applyBorder="1" applyAlignment="1">
      <alignment horizontal="center" vertical="center"/>
    </xf>
    <xf numFmtId="0" fontId="10" fillId="0" borderId="1" xfId="0" applyFont="1" applyBorder="1" applyAlignment="1">
      <alignment horizontal="left" vertical="center" wrapText="1"/>
    </xf>
    <xf numFmtId="0" fontId="10" fillId="0" borderId="0" xfId="0" applyFont="1"/>
    <xf numFmtId="0" fontId="10" fillId="7" borderId="1" xfId="0" applyFont="1" applyFill="1" applyBorder="1" applyAlignment="1">
      <alignment horizontal="left" vertical="center" wrapText="1"/>
    </xf>
    <xf numFmtId="18" fontId="3" fillId="9" borderId="1" xfId="0" applyNumberFormat="1" applyFont="1" applyFill="1" applyBorder="1" applyAlignment="1" applyProtection="1">
      <alignment horizontal="left" vertical="center" wrapText="1"/>
      <protection locked="0"/>
    </xf>
    <xf numFmtId="0" fontId="10" fillId="0" borderId="1" xfId="0" applyFont="1" applyBorder="1" applyAlignment="1">
      <alignment wrapText="1"/>
    </xf>
    <xf numFmtId="0" fontId="6" fillId="2" borderId="4" xfId="0" applyFont="1" applyFill="1" applyBorder="1" applyAlignment="1">
      <alignment vertical="center"/>
    </xf>
    <xf numFmtId="0" fontId="6" fillId="2" borderId="4" xfId="0" applyFont="1" applyFill="1" applyBorder="1" applyAlignment="1">
      <alignment vertical="center" wrapText="1"/>
    </xf>
    <xf numFmtId="0" fontId="6" fillId="2" borderId="5" xfId="0" applyFont="1" applyFill="1" applyBorder="1" applyAlignment="1">
      <alignment horizontal="left" wrapText="1"/>
    </xf>
    <xf numFmtId="0" fontId="6" fillId="2" borderId="6" xfId="0" applyFont="1" applyFill="1" applyBorder="1" applyAlignment="1">
      <alignment horizontal="left" wrapText="1"/>
    </xf>
    <xf numFmtId="0" fontId="14" fillId="0" borderId="7" xfId="0" applyFont="1" applyBorder="1" applyAlignment="1">
      <alignment horizontal="left" vertical="top" wrapText="1"/>
    </xf>
    <xf numFmtId="0" fontId="10" fillId="0" borderId="8" xfId="0" applyFont="1" applyBorder="1" applyAlignment="1">
      <alignment horizontal="left" vertical="top"/>
    </xf>
    <xf numFmtId="0" fontId="10" fillId="0" borderId="9" xfId="0" applyFont="1" applyBorder="1" applyAlignment="1">
      <alignment horizontal="left" vertical="top"/>
    </xf>
    <xf numFmtId="0" fontId="12" fillId="0" borderId="10" xfId="0" applyFont="1" applyBorder="1" applyAlignment="1">
      <alignment horizontal="left" vertical="top" wrapText="1"/>
    </xf>
  </cellXfs>
  <cellStyles count="1">
    <cellStyle name="Normal" xfId="0" builtinId="0"/>
  </cellStyles>
  <dxfs count="2">
    <dxf>
      <numFmt numFmtId="30" formatCode="@"/>
    </dxf>
    <dxf>
      <font>
        <strike val="0"/>
        <outline val="0"/>
        <shadow val="0"/>
        <u val="none"/>
        <vertAlign val="baseline"/>
        <sz val="10"/>
        <color theme="1"/>
        <name val="Open Sans"/>
        <family val="2"/>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2DAEB9A-41C9-4E55-B24D-DD71F8F25A73}" name="Table5" displayName="Table5" ref="A1:D15" totalsRowShown="0">
  <tableColumns count="4">
    <tableColumn id="1" xr3:uid="{04CCA9AF-0341-43EA-875D-E854024EBA69}" name="Event" dataDxfId="1"/>
    <tableColumn id="2" xr3:uid="{BD5E01FC-4BD0-4A15-8DE9-14D92E51F578}" name="Type"/>
    <tableColumn id="4" xr3:uid="{ED02CADD-4877-4B08-BBBE-1B9F97BBB845}" name="Notes"/>
    <tableColumn id="3" xr3:uid="{F8DEA054-C186-4D22-B805-461A733F0B32}" name="Formula"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F3B81-0457-43FC-BBD6-A06B256E8C03}">
  <sheetPr codeName="Sheet2"/>
  <dimension ref="A1:F263"/>
  <sheetViews>
    <sheetView tabSelected="1" zoomScale="130" zoomScaleNormal="130" workbookViewId="0">
      <selection activeCell="D34" sqref="D34"/>
    </sheetView>
  </sheetViews>
  <sheetFormatPr defaultColWidth="9.140625" defaultRowHeight="18.75" x14ac:dyDescent="0.3"/>
  <cols>
    <col min="1" max="1" width="29.28515625" style="4" bestFit="1" customWidth="1"/>
    <col min="2" max="2" width="44.85546875" style="3" customWidth="1"/>
    <col min="3" max="3" width="3.28515625" style="1" customWidth="1"/>
    <col min="4" max="4" width="58" style="5" customWidth="1"/>
    <col min="5" max="5" width="16.140625" style="6" customWidth="1"/>
    <col min="6" max="6" width="54.28515625" style="9" customWidth="1"/>
    <col min="7" max="7" width="14.28515625" style="1" customWidth="1"/>
    <col min="8" max="8" width="13" style="1" customWidth="1"/>
    <col min="9" max="9" width="9.140625" style="1"/>
    <col min="10" max="10" width="13.28515625" style="1" customWidth="1"/>
    <col min="11" max="16384" width="9.140625" style="1"/>
  </cols>
  <sheetData>
    <row r="1" spans="1:6" ht="237" customHeight="1" thickBot="1" x14ac:dyDescent="0.35">
      <c r="A1" s="33" t="s">
        <v>88</v>
      </c>
      <c r="B1" s="34"/>
      <c r="C1" s="34"/>
      <c r="D1" s="34"/>
      <c r="E1" s="35"/>
    </row>
    <row r="2" spans="1:6" ht="19.5" x14ac:dyDescent="0.35">
      <c r="A2" s="29" t="s">
        <v>0</v>
      </c>
      <c r="B2" s="30" t="s">
        <v>1</v>
      </c>
      <c r="C2" s="13"/>
      <c r="D2" s="31" t="s">
        <v>2</v>
      </c>
      <c r="E2" s="32"/>
    </row>
    <row r="3" spans="1:6" x14ac:dyDescent="0.3">
      <c r="A3" s="14">
        <v>45839</v>
      </c>
      <c r="B3" s="8"/>
      <c r="C3" s="13"/>
      <c r="D3" s="15" t="s">
        <v>3</v>
      </c>
      <c r="E3" s="27"/>
    </row>
    <row r="4" spans="1:6" x14ac:dyDescent="0.3">
      <c r="A4" s="14">
        <v>45840</v>
      </c>
      <c r="B4" s="8"/>
      <c r="C4" s="13"/>
      <c r="D4" s="15" t="s">
        <v>4</v>
      </c>
      <c r="E4" s="27"/>
    </row>
    <row r="5" spans="1:6" x14ac:dyDescent="0.3">
      <c r="A5" s="14">
        <v>45841</v>
      </c>
      <c r="B5" s="8"/>
      <c r="C5" s="13"/>
      <c r="D5" s="15" t="s">
        <v>5</v>
      </c>
      <c r="E5" s="16">
        <f>(E4-E3)*24</f>
        <v>0</v>
      </c>
    </row>
    <row r="6" spans="1:6" x14ac:dyDescent="0.3">
      <c r="A6" s="14">
        <v>45842</v>
      </c>
      <c r="B6" s="8"/>
      <c r="C6" s="13"/>
      <c r="D6" s="17"/>
    </row>
    <row r="7" spans="1:6" ht="30" x14ac:dyDescent="0.3">
      <c r="A7" s="14">
        <v>45845</v>
      </c>
      <c r="B7" s="8"/>
      <c r="C7" s="13"/>
      <c r="D7" s="15" t="s">
        <v>6</v>
      </c>
      <c r="E7" s="11"/>
    </row>
    <row r="8" spans="1:6" x14ac:dyDescent="0.3">
      <c r="A8" s="14">
        <v>45846</v>
      </c>
      <c r="B8" s="8"/>
      <c r="C8" s="13"/>
    </row>
    <row r="9" spans="1:6" x14ac:dyDescent="0.3">
      <c r="A9" s="14">
        <v>45847</v>
      </c>
      <c r="B9" s="8"/>
      <c r="C9" s="13"/>
      <c r="D9" s="12" t="s">
        <v>7</v>
      </c>
      <c r="E9" s="10" t="s">
        <v>8</v>
      </c>
      <c r="F9" s="10" t="s">
        <v>9</v>
      </c>
    </row>
    <row r="10" spans="1:6" x14ac:dyDescent="0.3">
      <c r="A10" s="14">
        <v>45848</v>
      </c>
      <c r="B10" s="8"/>
      <c r="C10" s="13"/>
      <c r="D10" s="18" t="s">
        <v>10</v>
      </c>
      <c r="E10" s="16">
        <f>COUNTIF(B:B, "*Attendance Start Date*")</f>
        <v>0</v>
      </c>
      <c r="F10" s="28" t="str" cm="1">
        <f t="array" ref="F10">_xlfn.TEXTJOIN(", ", TRUE,
IF(B2:B404="AS - Attendance Start Date", TEXT(A2:A404, "m/d/yyyy"), "") &amp;
IF(B2:B404="AS&amp;AD - Attendance Start Date &amp; Abbreviated Day Instructional", TEXT(A2:A404, "m/d/yyyy"), ""))</f>
        <v/>
      </c>
    </row>
    <row r="11" spans="1:6" x14ac:dyDescent="0.3">
      <c r="A11" s="14">
        <v>45849</v>
      </c>
      <c r="B11" s="8"/>
      <c r="C11" s="13"/>
      <c r="D11" s="18" t="s">
        <v>11</v>
      </c>
      <c r="E11" s="16">
        <f>COUNTIF(B:B, "*Attendance End Date*")</f>
        <v>0</v>
      </c>
      <c r="F11" s="28" t="str" cm="1">
        <f t="array" ref="F11">_xlfn.TEXTJOIN(", ", TRUE,
IF(B2:B404="AE - Attendance End Date", TEXT(A2:A404, "m/d/yyyy"), "") &amp;
IF(B2:B404="AE&amp;AD - Attendance End Date &amp; Abbreviated Day Instructional", TEXT(A2:A404, "m/d/yyyy"), ""))</f>
        <v/>
      </c>
    </row>
    <row r="12" spans="1:6" x14ac:dyDescent="0.3">
      <c r="A12" s="14">
        <v>45852</v>
      </c>
      <c r="B12" s="8"/>
      <c r="C12" s="13"/>
      <c r="D12" s="18" t="s">
        <v>12</v>
      </c>
      <c r="E12" s="16">
        <f xml:space="preserve"> COUNTIF(B:B,"AS - Attendance Start Date")
+ COUNTIF(B:B,"AS&amp;AD - Attendance Start Date &amp; Abbreviated Day Instructional")
+ COUNTIF(B:B,"AE - Attendance End Date")
+ COUNTIF(B:B,"AE&amp;AD - Attendance End Date &amp; Abbreviated Day Instructional")
+ COUNTIF(B:B,"AD - Abbreviated Day Instructional")
+ COUNTIF(B:B,"ID - Instructional Day")
+ COUNTIF(B:B,"IS - In-Service Day")
+ (COUNTIF(B:B,"SPAD - Stockpile Abbreviated Day .5 In-Service")/2)
+ COUNTIF(B:B,"SPPT - Stockpile Parent-Teacher Conference (no school)")
+ COUNTIF(B:B,"SPIS - Stockpile In-Service")
+ COUNTIF(B:B,"H - Holiday")
+ COUNTIF(B:B,"O - Other Non-Instructional")
+ COUNTIF(B:B,"PT - Parent-Teacher Conference (no school)")</f>
        <v>0</v>
      </c>
      <c r="F12" s="28"/>
    </row>
    <row r="13" spans="1:6" x14ac:dyDescent="0.3">
      <c r="A13" s="14">
        <v>45853</v>
      </c>
      <c r="B13" s="8"/>
      <c r="C13" s="13"/>
      <c r="D13" s="18" t="s">
        <v>13</v>
      </c>
      <c r="E13" s="16">
        <f xml:space="preserve"> COUNTIF(B:B,"AS - Attendance Start Date")
+ COUNTIF(B:B,"AS&amp;AD - Attendance Start Date &amp; Abbreviated Day Instructional")
+ COUNTIF(B:B,"AE - Attendance End Date")
+ COUNTIF(B:B,"AE&amp;AD - Attendance End Date &amp; Abbreviated Day Instructional")
+ COUNTIF(B:B,"AD - Abbreviated Day Instructional")
+ COUNTIF(B:B,"ID - Instructional Day")
+ COUNTIF(B:B,"IS - In-Service Day")
+ (COUNTIF(B:B,"SPAD - Stockpile Abbreviated Day .5 In-Service")/2)
+ COUNTIF(B:B,"SPPT - Stockpile Parent-Teacher Conference (no school)")
+ COUNTIF(B:B,"SPIS - Stockpile In-Service")
+ COUNTIF(B:B,"O - Other Non-Instructional")
+ COUNTIF(B:B,"PT - Parent-Teacher Conference (no school)")</f>
        <v>0</v>
      </c>
      <c r="F13" s="28"/>
    </row>
    <row r="14" spans="1:6" x14ac:dyDescent="0.3">
      <c r="A14" s="14">
        <v>45854</v>
      </c>
      <c r="B14" s="8"/>
      <c r="C14" s="13"/>
      <c r="D14" s="19" t="s">
        <v>14</v>
      </c>
      <c r="E14" s="16">
        <f>+ COUNTIF(B:B,"SPAD - Stockpile Abbreviated Day .5 In-Service")</f>
        <v>0</v>
      </c>
      <c r="F14" s="28" t="str" cm="1">
        <f t="array" ref="F14">_xlfn.TEXTJOIN(", ", TRUE, IF(B2:B404="SPAD - Stockpile Abbreviated Day .5 In-Service", TEXT(A2:A404, "m/d/yyyy"), ""))</f>
        <v/>
      </c>
    </row>
    <row r="15" spans="1:6" x14ac:dyDescent="0.3">
      <c r="A15" s="14">
        <v>45855</v>
      </c>
      <c r="B15" s="8"/>
      <c r="C15" s="13"/>
      <c r="D15" s="19" t="s">
        <v>15</v>
      </c>
      <c r="E15" s="16">
        <f xml:space="preserve"> COUNTIF(B:B,"AS&amp;AD - Attendance Start Date &amp; Abbreviated Day Instructional")
+ COUNTIF(B:B,"AE&amp;AD - Attendance End Date &amp; Abbreviated Day Instructional")
+ COUNTIF(B:B,"AD - Abbreviated Day Instructional")</f>
        <v>0</v>
      </c>
      <c r="F15" s="28" t="str" cm="1">
        <f t="array" ref="F15">_xlfn.TEXTJOIN(", ", TRUE,
  IF(B2:B404="AS&amp;AD - Attendance Start Date &amp; Abbreviated Day Instructional", TEXT(A2:A404, "m/d/yyyy"), "") &amp;
  IF(B2:B404="AE&amp;AD - Attendance End Date &amp; Abbreviated Day Instructional", TEXT(A2:A404, "m/d/yyyy"), "") &amp;
  IF(B2:B404="AD - Abbreviated Day Instructional", TEXT(A2:A404, "m/d/yyyy"), "")
)</f>
        <v/>
      </c>
    </row>
    <row r="16" spans="1:6" x14ac:dyDescent="0.3">
      <c r="A16" s="14">
        <v>45856</v>
      </c>
      <c r="B16" s="8"/>
      <c r="C16" s="13"/>
      <c r="D16" s="19" t="s">
        <v>16</v>
      </c>
      <c r="E16" s="16">
        <f>+ COUNTIF(B:B,"SPPT - Stockpile Parent-Teacher Conference (no school)")</f>
        <v>0</v>
      </c>
      <c r="F16" s="28" t="str" cm="1">
        <f t="array" ref="F16">_xlfn.TEXTJOIN(", ", TRUE, IF(B2:B404="SPPT - Stockpile Parent-Teacher Conference (no school)", TEXT(A2:A404, "m/d/yyyy"), ""))</f>
        <v/>
      </c>
    </row>
    <row r="17" spans="1:6" x14ac:dyDescent="0.3">
      <c r="A17" s="14">
        <v>45859</v>
      </c>
      <c r="B17" s="8"/>
      <c r="C17" s="13"/>
      <c r="D17" s="19" t="s">
        <v>17</v>
      </c>
      <c r="E17" s="16">
        <f xml:space="preserve"> COUNTIF(B:B,"SPIS - Stockpile In-Service")
+ (COUNTIF(B:B,"SPAD - Stockpile Abbreviated Day .5 In-Service")/2)</f>
        <v>0</v>
      </c>
      <c r="F17" s="28" t="str" cm="1">
        <f t="array" ref="F17">_xlfn.TEXTJOIN(", ", TRUE,
  IF(B2:B404="SPAD - Stockpile Abbreviated Day .5 In-Service", TEXT(A2:A404, "m/d/yyyy"), "") &amp;
  IF(B2:B404="SPIS - Stockpile In-Service", TEXT(A2:A404, "m/d/yyyy"), "")
)</f>
        <v/>
      </c>
    </row>
    <row r="18" spans="1:6" x14ac:dyDescent="0.3">
      <c r="A18" s="14">
        <v>45860</v>
      </c>
      <c r="B18" s="8"/>
      <c r="C18" s="13"/>
      <c r="D18" s="20" t="s">
        <v>18</v>
      </c>
      <c r="E18" s="16">
        <f xml:space="preserve"> (COUNTIF(B:B,"SPAD - Stockpile Abbreviated Day .5 In-Service")/2)
+ COUNTIF(B:B,"SPPT - Stockpile Parent-Teacher Conference (no School)")
+ COUNTIF(B:B,"SPIS - Stockpile In-Service")</f>
        <v>0</v>
      </c>
      <c r="F18" s="28" t="str" cm="1">
        <f t="array" ref="F18">_xlfn.TEXTJOIN(", ", TRUE,
  IF(B2:B404="SPAD - Stockpile Abbreviated Day .5 In-Service", TEXT(A2:A404, "m/d/yyyy"), "") &amp;
  IF(B2:B404="SPPT - Stockpile Parent-Teacher Conference (no school)", TEXT(A2:A404, "m/d/yyyy"), "") &amp;
  IF(B2:B404="SPIS - Stockpile In-Service", TEXT(A2:A404, "m/d/yyyy"), "")
)</f>
        <v/>
      </c>
    </row>
    <row r="19" spans="1:6" x14ac:dyDescent="0.3">
      <c r="A19" s="14">
        <v>45861</v>
      </c>
      <c r="B19" s="8"/>
      <c r="C19" s="13"/>
      <c r="D19" s="20" t="s">
        <v>19</v>
      </c>
      <c r="E19" s="16">
        <f xml:space="preserve"> COUNTIF(B:B,"AS - Attendance Start Date")
+ COUNTIF(B:B,"AS&amp;AD - Attendance Start Date &amp; Abbreviated Day Instructional")
+ COUNTIF(B:B,"AE - Attendance End Date")
+ COUNTIF(B:B,"AE&amp;AD - Attendance End Date &amp; Abbreviated Day Instructional")
+ COUNTIF(B:B,"AD - Abbreviated Day Instructional")
+ COUNTIF(B:B,"ID - Instructional Day")
+ (COUNTIF(B:B,"SPAD - Stockpile Abbreviated Day .5 In-Service")/2)</f>
        <v>0</v>
      </c>
      <c r="F19" s="28"/>
    </row>
    <row r="20" spans="1:6" x14ac:dyDescent="0.3">
      <c r="A20" s="14">
        <v>45862</v>
      </c>
      <c r="B20" s="8"/>
      <c r="C20" s="13"/>
      <c r="D20" s="21" t="s">
        <v>20</v>
      </c>
      <c r="E20" s="16">
        <f xml:space="preserve"> COUNTIF(B:B,"AS - Attendance Start Date")
+ COUNTIF(B:B,"AS&amp;AD - Attendance Start Date &amp; Abbreviated Day Instructional")
+ COUNTIF(B:B,"AE - Attendance End Date")
+ COUNTIF(B:B,"AE&amp;AD - Attendance End Date &amp; Abbreviated Day Instructional")
+ COUNTIF(B:B,"AD - Abbreviated Day Instructional")
+ COUNTIF(B:B,"ID - Instructional Day")
+ COUNTIF(B:B,"SPAD - Stockpile Abbreviated Day .5 In-Service")
+ COUNTIF(B:B,"SPPT - Stockpile Parent-Teacher Conference (no school)")
+ COUNTIF(B:B,"SPIS - Stockpile In-Service")</f>
        <v>0</v>
      </c>
      <c r="F20" s="28"/>
    </row>
    <row r="21" spans="1:6" x14ac:dyDescent="0.3">
      <c r="A21" s="14">
        <v>45863</v>
      </c>
      <c r="B21" s="8"/>
      <c r="C21" s="13"/>
      <c r="D21" s="21" t="s">
        <v>21</v>
      </c>
      <c r="E21" s="16">
        <f>E7-E18</f>
        <v>0</v>
      </c>
      <c r="F21" s="28"/>
    </row>
    <row r="22" spans="1:6" x14ac:dyDescent="0.3">
      <c r="A22" s="14">
        <v>45866</v>
      </c>
      <c r="B22" s="8"/>
      <c r="C22" s="13"/>
    </row>
    <row r="23" spans="1:6" x14ac:dyDescent="0.3">
      <c r="A23" s="14">
        <v>45867</v>
      </c>
      <c r="B23" s="8"/>
    </row>
    <row r="24" spans="1:6" x14ac:dyDescent="0.3">
      <c r="A24" s="14">
        <v>45868</v>
      </c>
      <c r="B24" s="8"/>
    </row>
    <row r="25" spans="1:6" x14ac:dyDescent="0.3">
      <c r="A25" s="14">
        <v>45869</v>
      </c>
      <c r="B25" s="8"/>
    </row>
    <row r="26" spans="1:6" x14ac:dyDescent="0.3">
      <c r="A26" s="14">
        <v>45870</v>
      </c>
      <c r="B26" s="8"/>
    </row>
    <row r="27" spans="1:6" x14ac:dyDescent="0.3">
      <c r="A27" s="14">
        <v>45873</v>
      </c>
      <c r="B27" s="8"/>
    </row>
    <row r="28" spans="1:6" x14ac:dyDescent="0.3">
      <c r="A28" s="14">
        <v>45874</v>
      </c>
      <c r="B28" s="8"/>
    </row>
    <row r="29" spans="1:6" x14ac:dyDescent="0.3">
      <c r="A29" s="14">
        <v>45875</v>
      </c>
      <c r="B29" s="8"/>
    </row>
    <row r="30" spans="1:6" x14ac:dyDescent="0.3">
      <c r="A30" s="14">
        <v>45876</v>
      </c>
      <c r="B30" s="8"/>
    </row>
    <row r="31" spans="1:6" x14ac:dyDescent="0.3">
      <c r="A31" s="14">
        <v>45877</v>
      </c>
      <c r="B31" s="8"/>
    </row>
    <row r="32" spans="1:6" x14ac:dyDescent="0.3">
      <c r="A32" s="14">
        <v>45880</v>
      </c>
      <c r="B32" s="8"/>
    </row>
    <row r="33" spans="1:2" x14ac:dyDescent="0.3">
      <c r="A33" s="14">
        <v>45881</v>
      </c>
      <c r="B33" s="8"/>
    </row>
    <row r="34" spans="1:2" x14ac:dyDescent="0.3">
      <c r="A34" s="14">
        <v>45882</v>
      </c>
      <c r="B34" s="8"/>
    </row>
    <row r="35" spans="1:2" x14ac:dyDescent="0.3">
      <c r="A35" s="14">
        <v>45883</v>
      </c>
      <c r="B35" s="8"/>
    </row>
    <row r="36" spans="1:2" x14ac:dyDescent="0.3">
      <c r="A36" s="14">
        <v>45884</v>
      </c>
      <c r="B36" s="8"/>
    </row>
    <row r="37" spans="1:2" x14ac:dyDescent="0.3">
      <c r="A37" s="14">
        <v>45887</v>
      </c>
      <c r="B37" s="8"/>
    </row>
    <row r="38" spans="1:2" x14ac:dyDescent="0.3">
      <c r="A38" s="14">
        <v>45888</v>
      </c>
      <c r="B38" s="8"/>
    </row>
    <row r="39" spans="1:2" x14ac:dyDescent="0.3">
      <c r="A39" s="14">
        <v>45889</v>
      </c>
      <c r="B39" s="8"/>
    </row>
    <row r="40" spans="1:2" x14ac:dyDescent="0.3">
      <c r="A40" s="14">
        <v>45890</v>
      </c>
      <c r="B40" s="8"/>
    </row>
    <row r="41" spans="1:2" x14ac:dyDescent="0.3">
      <c r="A41" s="14">
        <v>45891</v>
      </c>
      <c r="B41" s="8"/>
    </row>
    <row r="42" spans="1:2" x14ac:dyDescent="0.3">
      <c r="A42" s="14">
        <v>45894</v>
      </c>
      <c r="B42" s="8"/>
    </row>
    <row r="43" spans="1:2" x14ac:dyDescent="0.3">
      <c r="A43" s="14">
        <v>45895</v>
      </c>
      <c r="B43" s="8"/>
    </row>
    <row r="44" spans="1:2" x14ac:dyDescent="0.3">
      <c r="A44" s="14">
        <v>45896</v>
      </c>
      <c r="B44" s="8"/>
    </row>
    <row r="45" spans="1:2" x14ac:dyDescent="0.3">
      <c r="A45" s="14">
        <v>45897</v>
      </c>
      <c r="B45" s="8"/>
    </row>
    <row r="46" spans="1:2" x14ac:dyDescent="0.3">
      <c r="A46" s="14">
        <v>45898</v>
      </c>
      <c r="B46" s="8"/>
    </row>
    <row r="47" spans="1:2" x14ac:dyDescent="0.3">
      <c r="A47" s="14">
        <v>45901</v>
      </c>
      <c r="B47" s="8"/>
    </row>
    <row r="48" spans="1:2" x14ac:dyDescent="0.3">
      <c r="A48" s="14">
        <v>45902</v>
      </c>
      <c r="B48" s="8"/>
    </row>
    <row r="49" spans="1:2" x14ac:dyDescent="0.3">
      <c r="A49" s="14">
        <v>45903</v>
      </c>
      <c r="B49" s="8"/>
    </row>
    <row r="50" spans="1:2" x14ac:dyDescent="0.3">
      <c r="A50" s="14">
        <v>45904</v>
      </c>
      <c r="B50" s="8"/>
    </row>
    <row r="51" spans="1:2" x14ac:dyDescent="0.3">
      <c r="A51" s="14">
        <v>45905</v>
      </c>
      <c r="B51" s="8"/>
    </row>
    <row r="52" spans="1:2" x14ac:dyDescent="0.3">
      <c r="A52" s="14">
        <v>45908</v>
      </c>
      <c r="B52" s="8"/>
    </row>
    <row r="53" spans="1:2" x14ac:dyDescent="0.3">
      <c r="A53" s="14">
        <v>45909</v>
      </c>
      <c r="B53" s="8"/>
    </row>
    <row r="54" spans="1:2" x14ac:dyDescent="0.3">
      <c r="A54" s="14">
        <v>45910</v>
      </c>
      <c r="B54" s="8"/>
    </row>
    <row r="55" spans="1:2" x14ac:dyDescent="0.3">
      <c r="A55" s="14">
        <v>45911</v>
      </c>
      <c r="B55" s="8"/>
    </row>
    <row r="56" spans="1:2" x14ac:dyDescent="0.3">
      <c r="A56" s="14">
        <v>45912</v>
      </c>
      <c r="B56" s="8"/>
    </row>
    <row r="57" spans="1:2" x14ac:dyDescent="0.3">
      <c r="A57" s="14">
        <v>45915</v>
      </c>
      <c r="B57" s="8"/>
    </row>
    <row r="58" spans="1:2" x14ac:dyDescent="0.3">
      <c r="A58" s="14">
        <v>45916</v>
      </c>
      <c r="B58" s="8"/>
    </row>
    <row r="59" spans="1:2" x14ac:dyDescent="0.3">
      <c r="A59" s="14">
        <v>45917</v>
      </c>
      <c r="B59" s="8"/>
    </row>
    <row r="60" spans="1:2" x14ac:dyDescent="0.3">
      <c r="A60" s="14">
        <v>45918</v>
      </c>
      <c r="B60" s="8"/>
    </row>
    <row r="61" spans="1:2" x14ac:dyDescent="0.3">
      <c r="A61" s="14">
        <v>45919</v>
      </c>
      <c r="B61" s="8"/>
    </row>
    <row r="62" spans="1:2" x14ac:dyDescent="0.3">
      <c r="A62" s="14">
        <v>45922</v>
      </c>
      <c r="B62" s="8"/>
    </row>
    <row r="63" spans="1:2" x14ac:dyDescent="0.3">
      <c r="A63" s="14">
        <v>45923</v>
      </c>
      <c r="B63" s="8"/>
    </row>
    <row r="64" spans="1:2" x14ac:dyDescent="0.3">
      <c r="A64" s="14">
        <v>45924</v>
      </c>
      <c r="B64" s="8"/>
    </row>
    <row r="65" spans="1:2" x14ac:dyDescent="0.3">
      <c r="A65" s="14">
        <v>45925</v>
      </c>
      <c r="B65" s="8"/>
    </row>
    <row r="66" spans="1:2" x14ac:dyDescent="0.3">
      <c r="A66" s="14">
        <v>45926</v>
      </c>
      <c r="B66" s="8"/>
    </row>
    <row r="67" spans="1:2" x14ac:dyDescent="0.3">
      <c r="A67" s="14">
        <v>45929</v>
      </c>
      <c r="B67" s="8"/>
    </row>
    <row r="68" spans="1:2" x14ac:dyDescent="0.3">
      <c r="A68" s="14">
        <v>45930</v>
      </c>
      <c r="B68" s="8"/>
    </row>
    <row r="69" spans="1:2" x14ac:dyDescent="0.3">
      <c r="A69" s="14">
        <v>45931</v>
      </c>
      <c r="B69" s="8"/>
    </row>
    <row r="70" spans="1:2" x14ac:dyDescent="0.3">
      <c r="A70" s="14">
        <v>45932</v>
      </c>
      <c r="B70" s="8"/>
    </row>
    <row r="71" spans="1:2" x14ac:dyDescent="0.3">
      <c r="A71" s="14">
        <v>45933</v>
      </c>
      <c r="B71" s="8"/>
    </row>
    <row r="72" spans="1:2" x14ac:dyDescent="0.3">
      <c r="A72" s="14">
        <v>45936</v>
      </c>
      <c r="B72" s="8"/>
    </row>
    <row r="73" spans="1:2" x14ac:dyDescent="0.3">
      <c r="A73" s="14">
        <v>45937</v>
      </c>
      <c r="B73" s="8"/>
    </row>
    <row r="74" spans="1:2" x14ac:dyDescent="0.3">
      <c r="A74" s="14">
        <v>45938</v>
      </c>
      <c r="B74" s="8"/>
    </row>
    <row r="75" spans="1:2" x14ac:dyDescent="0.3">
      <c r="A75" s="14">
        <v>45939</v>
      </c>
      <c r="B75" s="8"/>
    </row>
    <row r="76" spans="1:2" x14ac:dyDescent="0.3">
      <c r="A76" s="14">
        <v>45940</v>
      </c>
      <c r="B76" s="8"/>
    </row>
    <row r="77" spans="1:2" x14ac:dyDescent="0.3">
      <c r="A77" s="14">
        <v>45943</v>
      </c>
      <c r="B77" s="8"/>
    </row>
    <row r="78" spans="1:2" x14ac:dyDescent="0.3">
      <c r="A78" s="14">
        <v>45944</v>
      </c>
      <c r="B78" s="8"/>
    </row>
    <row r="79" spans="1:2" x14ac:dyDescent="0.3">
      <c r="A79" s="14">
        <v>45945</v>
      </c>
      <c r="B79" s="8"/>
    </row>
    <row r="80" spans="1:2" x14ac:dyDescent="0.3">
      <c r="A80" s="14">
        <v>45946</v>
      </c>
      <c r="B80" s="8"/>
    </row>
    <row r="81" spans="1:2" x14ac:dyDescent="0.3">
      <c r="A81" s="14">
        <v>45947</v>
      </c>
      <c r="B81" s="8"/>
    </row>
    <row r="82" spans="1:2" x14ac:dyDescent="0.3">
      <c r="A82" s="14">
        <v>45950</v>
      </c>
      <c r="B82" s="8"/>
    </row>
    <row r="83" spans="1:2" x14ac:dyDescent="0.3">
      <c r="A83" s="14">
        <v>45951</v>
      </c>
      <c r="B83" s="8"/>
    </row>
    <row r="84" spans="1:2" x14ac:dyDescent="0.3">
      <c r="A84" s="14">
        <v>45952</v>
      </c>
      <c r="B84" s="8"/>
    </row>
    <row r="85" spans="1:2" x14ac:dyDescent="0.3">
      <c r="A85" s="14">
        <v>45953</v>
      </c>
      <c r="B85" s="8"/>
    </row>
    <row r="86" spans="1:2" x14ac:dyDescent="0.3">
      <c r="A86" s="14">
        <v>45954</v>
      </c>
      <c r="B86" s="8"/>
    </row>
    <row r="87" spans="1:2" x14ac:dyDescent="0.3">
      <c r="A87" s="14">
        <v>45957</v>
      </c>
      <c r="B87" s="8"/>
    </row>
    <row r="88" spans="1:2" x14ac:dyDescent="0.3">
      <c r="A88" s="14">
        <v>45958</v>
      </c>
      <c r="B88" s="8"/>
    </row>
    <row r="89" spans="1:2" x14ac:dyDescent="0.3">
      <c r="A89" s="14">
        <v>45959</v>
      </c>
      <c r="B89" s="8"/>
    </row>
    <row r="90" spans="1:2" x14ac:dyDescent="0.3">
      <c r="A90" s="14">
        <v>45960</v>
      </c>
      <c r="B90" s="8"/>
    </row>
    <row r="91" spans="1:2" x14ac:dyDescent="0.3">
      <c r="A91" s="14">
        <v>45961</v>
      </c>
      <c r="B91" s="8"/>
    </row>
    <row r="92" spans="1:2" x14ac:dyDescent="0.3">
      <c r="A92" s="14">
        <v>45964</v>
      </c>
      <c r="B92" s="8"/>
    </row>
    <row r="93" spans="1:2" x14ac:dyDescent="0.3">
      <c r="A93" s="14">
        <v>45965</v>
      </c>
      <c r="B93" s="8"/>
    </row>
    <row r="94" spans="1:2" x14ac:dyDescent="0.3">
      <c r="A94" s="14">
        <v>45966</v>
      </c>
      <c r="B94" s="8"/>
    </row>
    <row r="95" spans="1:2" x14ac:dyDescent="0.3">
      <c r="A95" s="14">
        <v>45967</v>
      </c>
      <c r="B95" s="8"/>
    </row>
    <row r="96" spans="1:2" x14ac:dyDescent="0.3">
      <c r="A96" s="14">
        <v>45968</v>
      </c>
      <c r="B96" s="8"/>
    </row>
    <row r="97" spans="1:2" x14ac:dyDescent="0.3">
      <c r="A97" s="14">
        <v>45971</v>
      </c>
      <c r="B97" s="8"/>
    </row>
    <row r="98" spans="1:2" x14ac:dyDescent="0.3">
      <c r="A98" s="14">
        <v>45972</v>
      </c>
      <c r="B98" s="8"/>
    </row>
    <row r="99" spans="1:2" x14ac:dyDescent="0.3">
      <c r="A99" s="14">
        <v>45973</v>
      </c>
      <c r="B99" s="8"/>
    </row>
    <row r="100" spans="1:2" x14ac:dyDescent="0.3">
      <c r="A100" s="14">
        <v>45974</v>
      </c>
      <c r="B100" s="8"/>
    </row>
    <row r="101" spans="1:2" x14ac:dyDescent="0.3">
      <c r="A101" s="14">
        <v>45975</v>
      </c>
      <c r="B101" s="8"/>
    </row>
    <row r="102" spans="1:2" x14ac:dyDescent="0.3">
      <c r="A102" s="14">
        <v>45978</v>
      </c>
      <c r="B102" s="8"/>
    </row>
    <row r="103" spans="1:2" x14ac:dyDescent="0.3">
      <c r="A103" s="14">
        <v>45979</v>
      </c>
      <c r="B103" s="8"/>
    </row>
    <row r="104" spans="1:2" x14ac:dyDescent="0.3">
      <c r="A104" s="14">
        <v>45980</v>
      </c>
      <c r="B104" s="8"/>
    </row>
    <row r="105" spans="1:2" x14ac:dyDescent="0.3">
      <c r="A105" s="14">
        <v>45981</v>
      </c>
      <c r="B105" s="8"/>
    </row>
    <row r="106" spans="1:2" x14ac:dyDescent="0.3">
      <c r="A106" s="14">
        <v>45982</v>
      </c>
      <c r="B106" s="8"/>
    </row>
    <row r="107" spans="1:2" x14ac:dyDescent="0.3">
      <c r="A107" s="14">
        <v>45985</v>
      </c>
      <c r="B107" s="8"/>
    </row>
    <row r="108" spans="1:2" x14ac:dyDescent="0.3">
      <c r="A108" s="14">
        <v>45986</v>
      </c>
      <c r="B108" s="8"/>
    </row>
    <row r="109" spans="1:2" x14ac:dyDescent="0.3">
      <c r="A109" s="14">
        <v>45987</v>
      </c>
      <c r="B109" s="8"/>
    </row>
    <row r="110" spans="1:2" x14ac:dyDescent="0.3">
      <c r="A110" s="14">
        <v>45988</v>
      </c>
      <c r="B110" s="8"/>
    </row>
    <row r="111" spans="1:2" x14ac:dyDescent="0.3">
      <c r="A111" s="14">
        <v>45989</v>
      </c>
      <c r="B111" s="8"/>
    </row>
    <row r="112" spans="1:2" x14ac:dyDescent="0.3">
      <c r="A112" s="14">
        <v>45992</v>
      </c>
      <c r="B112" s="8"/>
    </row>
    <row r="113" spans="1:2" x14ac:dyDescent="0.3">
      <c r="A113" s="14">
        <v>45993</v>
      </c>
      <c r="B113" s="8"/>
    </row>
    <row r="114" spans="1:2" x14ac:dyDescent="0.3">
      <c r="A114" s="14">
        <v>45994</v>
      </c>
      <c r="B114" s="8"/>
    </row>
    <row r="115" spans="1:2" x14ac:dyDescent="0.3">
      <c r="A115" s="14">
        <v>45995</v>
      </c>
      <c r="B115" s="8"/>
    </row>
    <row r="116" spans="1:2" x14ac:dyDescent="0.3">
      <c r="A116" s="14">
        <v>45996</v>
      </c>
      <c r="B116" s="8"/>
    </row>
    <row r="117" spans="1:2" x14ac:dyDescent="0.3">
      <c r="A117" s="14">
        <v>45999</v>
      </c>
      <c r="B117" s="8"/>
    </row>
    <row r="118" spans="1:2" x14ac:dyDescent="0.3">
      <c r="A118" s="14">
        <v>46000</v>
      </c>
      <c r="B118" s="8"/>
    </row>
    <row r="119" spans="1:2" x14ac:dyDescent="0.3">
      <c r="A119" s="14">
        <v>46001</v>
      </c>
      <c r="B119" s="8"/>
    </row>
    <row r="120" spans="1:2" x14ac:dyDescent="0.3">
      <c r="A120" s="14">
        <v>46002</v>
      </c>
      <c r="B120" s="8"/>
    </row>
    <row r="121" spans="1:2" x14ac:dyDescent="0.3">
      <c r="A121" s="14">
        <v>46003</v>
      </c>
      <c r="B121" s="8"/>
    </row>
    <row r="122" spans="1:2" x14ac:dyDescent="0.3">
      <c r="A122" s="14">
        <v>46006</v>
      </c>
      <c r="B122" s="8"/>
    </row>
    <row r="123" spans="1:2" x14ac:dyDescent="0.3">
      <c r="A123" s="14">
        <v>46007</v>
      </c>
      <c r="B123" s="8"/>
    </row>
    <row r="124" spans="1:2" x14ac:dyDescent="0.3">
      <c r="A124" s="14">
        <v>46008</v>
      </c>
      <c r="B124" s="8"/>
    </row>
    <row r="125" spans="1:2" x14ac:dyDescent="0.3">
      <c r="A125" s="14">
        <v>46009</v>
      </c>
      <c r="B125" s="8"/>
    </row>
    <row r="126" spans="1:2" x14ac:dyDescent="0.3">
      <c r="A126" s="14">
        <v>46010</v>
      </c>
      <c r="B126" s="8"/>
    </row>
    <row r="127" spans="1:2" x14ac:dyDescent="0.3">
      <c r="A127" s="14">
        <v>46013</v>
      </c>
      <c r="B127" s="8"/>
    </row>
    <row r="128" spans="1:2" x14ac:dyDescent="0.3">
      <c r="A128" s="14">
        <v>46014</v>
      </c>
      <c r="B128" s="8"/>
    </row>
    <row r="129" spans="1:2" x14ac:dyDescent="0.3">
      <c r="A129" s="14">
        <v>46015</v>
      </c>
      <c r="B129" s="8"/>
    </row>
    <row r="130" spans="1:2" x14ac:dyDescent="0.3">
      <c r="A130" s="14">
        <v>46016</v>
      </c>
      <c r="B130" s="8"/>
    </row>
    <row r="131" spans="1:2" x14ac:dyDescent="0.3">
      <c r="A131" s="14">
        <v>46017</v>
      </c>
      <c r="B131" s="8"/>
    </row>
    <row r="132" spans="1:2" x14ac:dyDescent="0.3">
      <c r="A132" s="14">
        <v>46020</v>
      </c>
      <c r="B132" s="8"/>
    </row>
    <row r="133" spans="1:2" x14ac:dyDescent="0.3">
      <c r="A133" s="14">
        <v>46021</v>
      </c>
      <c r="B133" s="8"/>
    </row>
    <row r="134" spans="1:2" x14ac:dyDescent="0.3">
      <c r="A134" s="14">
        <v>46022</v>
      </c>
      <c r="B134" s="8"/>
    </row>
    <row r="135" spans="1:2" x14ac:dyDescent="0.3">
      <c r="A135" s="14">
        <v>46023</v>
      </c>
      <c r="B135" s="8"/>
    </row>
    <row r="136" spans="1:2" x14ac:dyDescent="0.3">
      <c r="A136" s="14">
        <v>46024</v>
      </c>
      <c r="B136" s="8"/>
    </row>
    <row r="137" spans="1:2" x14ac:dyDescent="0.3">
      <c r="A137" s="14">
        <v>46027</v>
      </c>
      <c r="B137" s="8"/>
    </row>
    <row r="138" spans="1:2" x14ac:dyDescent="0.3">
      <c r="A138" s="14">
        <v>46028</v>
      </c>
      <c r="B138" s="8"/>
    </row>
    <row r="139" spans="1:2" x14ac:dyDescent="0.3">
      <c r="A139" s="14">
        <v>46029</v>
      </c>
      <c r="B139" s="8"/>
    </row>
    <row r="140" spans="1:2" x14ac:dyDescent="0.3">
      <c r="A140" s="14">
        <v>46030</v>
      </c>
      <c r="B140" s="8"/>
    </row>
    <row r="141" spans="1:2" x14ac:dyDescent="0.3">
      <c r="A141" s="14">
        <v>46031</v>
      </c>
      <c r="B141" s="8"/>
    </row>
    <row r="142" spans="1:2" x14ac:dyDescent="0.3">
      <c r="A142" s="14">
        <v>46034</v>
      </c>
      <c r="B142" s="8"/>
    </row>
    <row r="143" spans="1:2" x14ac:dyDescent="0.3">
      <c r="A143" s="14">
        <v>46035</v>
      </c>
      <c r="B143" s="8"/>
    </row>
    <row r="144" spans="1:2" x14ac:dyDescent="0.3">
      <c r="A144" s="14">
        <v>46036</v>
      </c>
      <c r="B144" s="8"/>
    </row>
    <row r="145" spans="1:2" x14ac:dyDescent="0.3">
      <c r="A145" s="14">
        <v>46037</v>
      </c>
      <c r="B145" s="8"/>
    </row>
    <row r="146" spans="1:2" x14ac:dyDescent="0.3">
      <c r="A146" s="14">
        <v>46038</v>
      </c>
      <c r="B146" s="8"/>
    </row>
    <row r="147" spans="1:2" x14ac:dyDescent="0.3">
      <c r="A147" s="14">
        <v>46041</v>
      </c>
      <c r="B147" s="8"/>
    </row>
    <row r="148" spans="1:2" x14ac:dyDescent="0.3">
      <c r="A148" s="14">
        <v>46042</v>
      </c>
      <c r="B148" s="8"/>
    </row>
    <row r="149" spans="1:2" x14ac:dyDescent="0.3">
      <c r="A149" s="14">
        <v>46043</v>
      </c>
      <c r="B149" s="8"/>
    </row>
    <row r="150" spans="1:2" x14ac:dyDescent="0.3">
      <c r="A150" s="14">
        <v>46044</v>
      </c>
      <c r="B150" s="8"/>
    </row>
    <row r="151" spans="1:2" x14ac:dyDescent="0.3">
      <c r="A151" s="14">
        <v>46045</v>
      </c>
      <c r="B151" s="8"/>
    </row>
    <row r="152" spans="1:2" x14ac:dyDescent="0.3">
      <c r="A152" s="14">
        <v>46048</v>
      </c>
      <c r="B152" s="8"/>
    </row>
    <row r="153" spans="1:2" x14ac:dyDescent="0.3">
      <c r="A153" s="14">
        <v>46049</v>
      </c>
      <c r="B153" s="8"/>
    </row>
    <row r="154" spans="1:2" x14ac:dyDescent="0.3">
      <c r="A154" s="14">
        <v>46050</v>
      </c>
      <c r="B154" s="8"/>
    </row>
    <row r="155" spans="1:2" x14ac:dyDescent="0.3">
      <c r="A155" s="14">
        <v>46051</v>
      </c>
      <c r="B155" s="8"/>
    </row>
    <row r="156" spans="1:2" x14ac:dyDescent="0.3">
      <c r="A156" s="14">
        <v>46052</v>
      </c>
      <c r="B156" s="8"/>
    </row>
    <row r="157" spans="1:2" x14ac:dyDescent="0.3">
      <c r="A157" s="14">
        <v>46055</v>
      </c>
      <c r="B157" s="8"/>
    </row>
    <row r="158" spans="1:2" x14ac:dyDescent="0.3">
      <c r="A158" s="14">
        <v>46056</v>
      </c>
      <c r="B158" s="8"/>
    </row>
    <row r="159" spans="1:2" x14ac:dyDescent="0.3">
      <c r="A159" s="14">
        <v>46057</v>
      </c>
      <c r="B159" s="8"/>
    </row>
    <row r="160" spans="1:2" x14ac:dyDescent="0.3">
      <c r="A160" s="14">
        <v>46058</v>
      </c>
      <c r="B160" s="8"/>
    </row>
    <row r="161" spans="1:2" x14ac:dyDescent="0.3">
      <c r="A161" s="14">
        <v>46059</v>
      </c>
      <c r="B161" s="8"/>
    </row>
    <row r="162" spans="1:2" x14ac:dyDescent="0.3">
      <c r="A162" s="14">
        <v>46062</v>
      </c>
      <c r="B162" s="8"/>
    </row>
    <row r="163" spans="1:2" x14ac:dyDescent="0.3">
      <c r="A163" s="14">
        <v>46063</v>
      </c>
      <c r="B163" s="8"/>
    </row>
    <row r="164" spans="1:2" x14ac:dyDescent="0.3">
      <c r="A164" s="14">
        <v>46064</v>
      </c>
      <c r="B164" s="8"/>
    </row>
    <row r="165" spans="1:2" x14ac:dyDescent="0.3">
      <c r="A165" s="14">
        <v>46065</v>
      </c>
      <c r="B165" s="8"/>
    </row>
    <row r="166" spans="1:2" x14ac:dyDescent="0.3">
      <c r="A166" s="14">
        <v>46066</v>
      </c>
      <c r="B166" s="8"/>
    </row>
    <row r="167" spans="1:2" x14ac:dyDescent="0.3">
      <c r="A167" s="14">
        <v>46069</v>
      </c>
      <c r="B167" s="8"/>
    </row>
    <row r="168" spans="1:2" x14ac:dyDescent="0.3">
      <c r="A168" s="14">
        <v>46070</v>
      </c>
      <c r="B168" s="8"/>
    </row>
    <row r="169" spans="1:2" x14ac:dyDescent="0.3">
      <c r="A169" s="14">
        <v>46071</v>
      </c>
      <c r="B169" s="8"/>
    </row>
    <row r="170" spans="1:2" x14ac:dyDescent="0.3">
      <c r="A170" s="14">
        <v>46072</v>
      </c>
      <c r="B170" s="8"/>
    </row>
    <row r="171" spans="1:2" x14ac:dyDescent="0.3">
      <c r="A171" s="14">
        <v>46073</v>
      </c>
      <c r="B171" s="8"/>
    </row>
    <row r="172" spans="1:2" x14ac:dyDescent="0.3">
      <c r="A172" s="14">
        <v>46076</v>
      </c>
      <c r="B172" s="8"/>
    </row>
    <row r="173" spans="1:2" x14ac:dyDescent="0.3">
      <c r="A173" s="14">
        <v>46077</v>
      </c>
      <c r="B173" s="8"/>
    </row>
    <row r="174" spans="1:2" x14ac:dyDescent="0.3">
      <c r="A174" s="14">
        <v>46078</v>
      </c>
      <c r="B174" s="8"/>
    </row>
    <row r="175" spans="1:2" x14ac:dyDescent="0.3">
      <c r="A175" s="14">
        <v>46079</v>
      </c>
      <c r="B175" s="8"/>
    </row>
    <row r="176" spans="1:2" x14ac:dyDescent="0.3">
      <c r="A176" s="14">
        <v>46080</v>
      </c>
      <c r="B176" s="8"/>
    </row>
    <row r="177" spans="1:2" x14ac:dyDescent="0.3">
      <c r="A177" s="14">
        <v>46083</v>
      </c>
      <c r="B177" s="8"/>
    </row>
    <row r="178" spans="1:2" x14ac:dyDescent="0.3">
      <c r="A178" s="14">
        <v>46084</v>
      </c>
      <c r="B178" s="8"/>
    </row>
    <row r="179" spans="1:2" x14ac:dyDescent="0.3">
      <c r="A179" s="14">
        <v>46085</v>
      </c>
      <c r="B179" s="8"/>
    </row>
    <row r="180" spans="1:2" x14ac:dyDescent="0.3">
      <c r="A180" s="14">
        <v>46086</v>
      </c>
      <c r="B180" s="8"/>
    </row>
    <row r="181" spans="1:2" x14ac:dyDescent="0.3">
      <c r="A181" s="14">
        <v>46087</v>
      </c>
      <c r="B181" s="8"/>
    </row>
    <row r="182" spans="1:2" x14ac:dyDescent="0.3">
      <c r="A182" s="14">
        <v>46090</v>
      </c>
      <c r="B182" s="8"/>
    </row>
    <row r="183" spans="1:2" x14ac:dyDescent="0.3">
      <c r="A183" s="14">
        <v>46091</v>
      </c>
      <c r="B183" s="8"/>
    </row>
    <row r="184" spans="1:2" x14ac:dyDescent="0.3">
      <c r="A184" s="14">
        <v>46092</v>
      </c>
      <c r="B184" s="8"/>
    </row>
    <row r="185" spans="1:2" x14ac:dyDescent="0.3">
      <c r="A185" s="14">
        <v>46093</v>
      </c>
      <c r="B185" s="8"/>
    </row>
    <row r="186" spans="1:2" x14ac:dyDescent="0.3">
      <c r="A186" s="14">
        <v>46094</v>
      </c>
      <c r="B186" s="8"/>
    </row>
    <row r="187" spans="1:2" x14ac:dyDescent="0.3">
      <c r="A187" s="14">
        <v>46097</v>
      </c>
      <c r="B187" s="8"/>
    </row>
    <row r="188" spans="1:2" x14ac:dyDescent="0.3">
      <c r="A188" s="14">
        <v>46098</v>
      </c>
      <c r="B188" s="8"/>
    </row>
    <row r="189" spans="1:2" x14ac:dyDescent="0.3">
      <c r="A189" s="14">
        <v>46099</v>
      </c>
      <c r="B189" s="8"/>
    </row>
    <row r="190" spans="1:2" x14ac:dyDescent="0.3">
      <c r="A190" s="14">
        <v>46100</v>
      </c>
      <c r="B190" s="8"/>
    </row>
    <row r="191" spans="1:2" x14ac:dyDescent="0.3">
      <c r="A191" s="14">
        <v>46101</v>
      </c>
      <c r="B191" s="8"/>
    </row>
    <row r="192" spans="1:2" x14ac:dyDescent="0.3">
      <c r="A192" s="14">
        <v>46104</v>
      </c>
      <c r="B192" s="8"/>
    </row>
    <row r="193" spans="1:2" x14ac:dyDescent="0.3">
      <c r="A193" s="14">
        <v>46105</v>
      </c>
      <c r="B193" s="8"/>
    </row>
    <row r="194" spans="1:2" x14ac:dyDescent="0.3">
      <c r="A194" s="14">
        <v>46106</v>
      </c>
      <c r="B194" s="8"/>
    </row>
    <row r="195" spans="1:2" x14ac:dyDescent="0.3">
      <c r="A195" s="14">
        <v>46107</v>
      </c>
      <c r="B195" s="8"/>
    </row>
    <row r="196" spans="1:2" x14ac:dyDescent="0.3">
      <c r="A196" s="14">
        <v>46108</v>
      </c>
      <c r="B196" s="8"/>
    </row>
    <row r="197" spans="1:2" x14ac:dyDescent="0.3">
      <c r="A197" s="14">
        <v>46111</v>
      </c>
      <c r="B197" s="8"/>
    </row>
    <row r="198" spans="1:2" x14ac:dyDescent="0.3">
      <c r="A198" s="14">
        <v>46112</v>
      </c>
      <c r="B198" s="8"/>
    </row>
    <row r="199" spans="1:2" x14ac:dyDescent="0.3">
      <c r="A199" s="14">
        <v>46113</v>
      </c>
      <c r="B199" s="8"/>
    </row>
    <row r="200" spans="1:2" x14ac:dyDescent="0.3">
      <c r="A200" s="14">
        <v>46114</v>
      </c>
      <c r="B200" s="8"/>
    </row>
    <row r="201" spans="1:2" x14ac:dyDescent="0.3">
      <c r="A201" s="14">
        <v>46115</v>
      </c>
      <c r="B201" s="8"/>
    </row>
    <row r="202" spans="1:2" x14ac:dyDescent="0.3">
      <c r="A202" s="14">
        <v>46118</v>
      </c>
      <c r="B202" s="8"/>
    </row>
    <row r="203" spans="1:2" x14ac:dyDescent="0.3">
      <c r="A203" s="14">
        <v>46119</v>
      </c>
      <c r="B203" s="8"/>
    </row>
    <row r="204" spans="1:2" x14ac:dyDescent="0.3">
      <c r="A204" s="14">
        <v>46120</v>
      </c>
      <c r="B204" s="8"/>
    </row>
    <row r="205" spans="1:2" x14ac:dyDescent="0.3">
      <c r="A205" s="14">
        <v>46121</v>
      </c>
      <c r="B205" s="8"/>
    </row>
    <row r="206" spans="1:2" x14ac:dyDescent="0.3">
      <c r="A206" s="14">
        <v>46122</v>
      </c>
      <c r="B206" s="8"/>
    </row>
    <row r="207" spans="1:2" x14ac:dyDescent="0.3">
      <c r="A207" s="14">
        <v>46125</v>
      </c>
      <c r="B207" s="8"/>
    </row>
    <row r="208" spans="1:2" x14ac:dyDescent="0.3">
      <c r="A208" s="14">
        <v>46126</v>
      </c>
      <c r="B208" s="8"/>
    </row>
    <row r="209" spans="1:2" x14ac:dyDescent="0.3">
      <c r="A209" s="14">
        <v>46127</v>
      </c>
      <c r="B209" s="8"/>
    </row>
    <row r="210" spans="1:2" x14ac:dyDescent="0.3">
      <c r="A210" s="14">
        <v>46128</v>
      </c>
      <c r="B210" s="8"/>
    </row>
    <row r="211" spans="1:2" x14ac:dyDescent="0.3">
      <c r="A211" s="14">
        <v>46129</v>
      </c>
      <c r="B211" s="8"/>
    </row>
    <row r="212" spans="1:2" x14ac:dyDescent="0.3">
      <c r="A212" s="14">
        <v>46132</v>
      </c>
      <c r="B212" s="8"/>
    </row>
    <row r="213" spans="1:2" x14ac:dyDescent="0.3">
      <c r="A213" s="14">
        <v>46133</v>
      </c>
      <c r="B213" s="8"/>
    </row>
    <row r="214" spans="1:2" x14ac:dyDescent="0.3">
      <c r="A214" s="14">
        <v>46134</v>
      </c>
      <c r="B214" s="8"/>
    </row>
    <row r="215" spans="1:2" x14ac:dyDescent="0.3">
      <c r="A215" s="14">
        <v>46135</v>
      </c>
      <c r="B215" s="8"/>
    </row>
    <row r="216" spans="1:2" x14ac:dyDescent="0.3">
      <c r="A216" s="14">
        <v>46136</v>
      </c>
      <c r="B216" s="8"/>
    </row>
    <row r="217" spans="1:2" x14ac:dyDescent="0.3">
      <c r="A217" s="14">
        <v>46139</v>
      </c>
      <c r="B217" s="8"/>
    </row>
    <row r="218" spans="1:2" x14ac:dyDescent="0.3">
      <c r="A218" s="14">
        <v>46140</v>
      </c>
      <c r="B218" s="8"/>
    </row>
    <row r="219" spans="1:2" x14ac:dyDescent="0.3">
      <c r="A219" s="14">
        <v>46141</v>
      </c>
      <c r="B219" s="8"/>
    </row>
    <row r="220" spans="1:2" x14ac:dyDescent="0.3">
      <c r="A220" s="14">
        <v>46142</v>
      </c>
      <c r="B220" s="8"/>
    </row>
    <row r="221" spans="1:2" x14ac:dyDescent="0.3">
      <c r="A221" s="14">
        <v>46143</v>
      </c>
      <c r="B221" s="8"/>
    </row>
    <row r="222" spans="1:2" x14ac:dyDescent="0.3">
      <c r="A222" s="14">
        <v>46146</v>
      </c>
      <c r="B222" s="8"/>
    </row>
    <row r="223" spans="1:2" x14ac:dyDescent="0.3">
      <c r="A223" s="14">
        <v>46147</v>
      </c>
      <c r="B223" s="8"/>
    </row>
    <row r="224" spans="1:2" x14ac:dyDescent="0.3">
      <c r="A224" s="14">
        <v>46148</v>
      </c>
      <c r="B224" s="8"/>
    </row>
    <row r="225" spans="1:2" x14ac:dyDescent="0.3">
      <c r="A225" s="14">
        <v>46149</v>
      </c>
      <c r="B225" s="8"/>
    </row>
    <row r="226" spans="1:2" x14ac:dyDescent="0.3">
      <c r="A226" s="14">
        <v>46150</v>
      </c>
      <c r="B226" s="8"/>
    </row>
    <row r="227" spans="1:2" x14ac:dyDescent="0.3">
      <c r="A227" s="14">
        <v>46153</v>
      </c>
      <c r="B227" s="8"/>
    </row>
    <row r="228" spans="1:2" x14ac:dyDescent="0.3">
      <c r="A228" s="14">
        <v>46154</v>
      </c>
      <c r="B228" s="8"/>
    </row>
    <row r="229" spans="1:2" x14ac:dyDescent="0.3">
      <c r="A229" s="14">
        <v>46155</v>
      </c>
      <c r="B229" s="8"/>
    </row>
    <row r="230" spans="1:2" x14ac:dyDescent="0.3">
      <c r="A230" s="14">
        <v>46156</v>
      </c>
      <c r="B230" s="8"/>
    </row>
    <row r="231" spans="1:2" x14ac:dyDescent="0.3">
      <c r="A231" s="14">
        <v>46157</v>
      </c>
      <c r="B231" s="8"/>
    </row>
    <row r="232" spans="1:2" x14ac:dyDescent="0.3">
      <c r="A232" s="14">
        <v>46160</v>
      </c>
      <c r="B232" s="8"/>
    </row>
    <row r="233" spans="1:2" x14ac:dyDescent="0.3">
      <c r="A233" s="14">
        <v>46161</v>
      </c>
      <c r="B233" s="8"/>
    </row>
    <row r="234" spans="1:2" x14ac:dyDescent="0.3">
      <c r="A234" s="14">
        <v>46162</v>
      </c>
      <c r="B234" s="8"/>
    </row>
    <row r="235" spans="1:2" x14ac:dyDescent="0.3">
      <c r="A235" s="14">
        <v>46163</v>
      </c>
      <c r="B235" s="8"/>
    </row>
    <row r="236" spans="1:2" x14ac:dyDescent="0.3">
      <c r="A236" s="14">
        <v>46164</v>
      </c>
      <c r="B236" s="8"/>
    </row>
    <row r="237" spans="1:2" x14ac:dyDescent="0.3">
      <c r="A237" s="14">
        <v>46167</v>
      </c>
      <c r="B237" s="8"/>
    </row>
    <row r="238" spans="1:2" x14ac:dyDescent="0.3">
      <c r="A238" s="14">
        <v>46168</v>
      </c>
      <c r="B238" s="8"/>
    </row>
    <row r="239" spans="1:2" x14ac:dyDescent="0.3">
      <c r="A239" s="14">
        <v>46169</v>
      </c>
      <c r="B239" s="8"/>
    </row>
    <row r="240" spans="1:2" x14ac:dyDescent="0.3">
      <c r="A240" s="14">
        <v>46170</v>
      </c>
      <c r="B240" s="8"/>
    </row>
    <row r="241" spans="1:2" x14ac:dyDescent="0.3">
      <c r="A241" s="14">
        <v>46171</v>
      </c>
      <c r="B241" s="8"/>
    </row>
    <row r="242" spans="1:2" x14ac:dyDescent="0.3">
      <c r="A242" s="14">
        <v>46174</v>
      </c>
      <c r="B242" s="8"/>
    </row>
    <row r="243" spans="1:2" x14ac:dyDescent="0.3">
      <c r="A243" s="14">
        <v>46175</v>
      </c>
      <c r="B243" s="8"/>
    </row>
    <row r="244" spans="1:2" x14ac:dyDescent="0.3">
      <c r="A244" s="14">
        <v>46176</v>
      </c>
      <c r="B244" s="8"/>
    </row>
    <row r="245" spans="1:2" x14ac:dyDescent="0.3">
      <c r="A245" s="14">
        <v>46177</v>
      </c>
      <c r="B245" s="8"/>
    </row>
    <row r="246" spans="1:2" x14ac:dyDescent="0.3">
      <c r="A246" s="14">
        <v>46178</v>
      </c>
      <c r="B246" s="8"/>
    </row>
    <row r="247" spans="1:2" x14ac:dyDescent="0.3">
      <c r="A247" s="14">
        <v>46181</v>
      </c>
      <c r="B247" s="8"/>
    </row>
    <row r="248" spans="1:2" x14ac:dyDescent="0.3">
      <c r="A248" s="14">
        <v>46182</v>
      </c>
      <c r="B248" s="8"/>
    </row>
    <row r="249" spans="1:2" x14ac:dyDescent="0.3">
      <c r="A249" s="14">
        <v>46183</v>
      </c>
      <c r="B249" s="8"/>
    </row>
    <row r="250" spans="1:2" x14ac:dyDescent="0.3">
      <c r="A250" s="14">
        <v>46184</v>
      </c>
      <c r="B250" s="8"/>
    </row>
    <row r="251" spans="1:2" x14ac:dyDescent="0.3">
      <c r="A251" s="14">
        <v>46185</v>
      </c>
      <c r="B251" s="8"/>
    </row>
    <row r="252" spans="1:2" x14ac:dyDescent="0.3">
      <c r="A252" s="14">
        <v>46188</v>
      </c>
      <c r="B252" s="8"/>
    </row>
    <row r="253" spans="1:2" x14ac:dyDescent="0.3">
      <c r="A253" s="14">
        <v>46189</v>
      </c>
      <c r="B253" s="8"/>
    </row>
    <row r="254" spans="1:2" x14ac:dyDescent="0.3">
      <c r="A254" s="14">
        <v>46190</v>
      </c>
      <c r="B254" s="8"/>
    </row>
    <row r="255" spans="1:2" x14ac:dyDescent="0.3">
      <c r="A255" s="14">
        <v>46191</v>
      </c>
      <c r="B255" s="8"/>
    </row>
    <row r="256" spans="1:2" x14ac:dyDescent="0.3">
      <c r="A256" s="14">
        <v>46192</v>
      </c>
      <c r="B256" s="8"/>
    </row>
    <row r="257" spans="1:2" x14ac:dyDescent="0.3">
      <c r="A257" s="14">
        <v>46195</v>
      </c>
      <c r="B257" s="8"/>
    </row>
    <row r="258" spans="1:2" x14ac:dyDescent="0.3">
      <c r="A258" s="14">
        <v>46196</v>
      </c>
      <c r="B258" s="8"/>
    </row>
    <row r="259" spans="1:2" x14ac:dyDescent="0.3">
      <c r="A259" s="14">
        <v>46197</v>
      </c>
      <c r="B259" s="8"/>
    </row>
    <row r="260" spans="1:2" x14ac:dyDescent="0.3">
      <c r="A260" s="14">
        <v>46198</v>
      </c>
      <c r="B260" s="8"/>
    </row>
    <row r="261" spans="1:2" x14ac:dyDescent="0.3">
      <c r="A261" s="14">
        <v>46199</v>
      </c>
      <c r="B261" s="8"/>
    </row>
    <row r="262" spans="1:2" x14ac:dyDescent="0.3">
      <c r="A262" s="14">
        <v>46202</v>
      </c>
      <c r="B262" s="8"/>
    </row>
    <row r="263" spans="1:2" x14ac:dyDescent="0.3">
      <c r="A263" s="14">
        <v>46203</v>
      </c>
      <c r="B263" s="8"/>
    </row>
  </sheetData>
  <sheetProtection algorithmName="SHA-512" hashValue="BJ+ImWaeqfvNZqlavfCvVpAt0l3GGSu8QVW0kHsiKvJBxyqMBgbT5AhVM39W0d2wItL/ERbu3Qyq6vuQDu08YQ==" saltValue="N+Z8qTGGR8QowIHVYLkEEg==" spinCount="100000" sheet="1" objects="1" scenarios="1"/>
  <protectedRanges>
    <protectedRange algorithmName="SHA-512" hashValue="KyUHAVSvkrZsgikXGye/Xa9W5AgWbWoOhz2EtyvS3462fdoZd3eWKA6Y0lF9mQN//+6YXxAxNJ3qpPeZ/nX2/g==" saltValue="/ORDW/1Il8K/Ws/KI967YQ==" spinCount="100000" sqref="E5" name="Range3"/>
  </protectedRanges>
  <mergeCells count="2">
    <mergeCell ref="A1:E1"/>
    <mergeCell ref="D2:E2"/>
  </mergeCells>
  <dataValidations count="1">
    <dataValidation type="time" operator="greaterThanOrEqual" allowBlank="1" showInputMessage="1" showErrorMessage="1" sqref="E3:E4" xr:uid="{B5D6A6B2-2958-4A08-A2B3-22EADEACD2D4}">
      <formula1>0.291666666666667</formula1>
    </dataValidation>
  </dataValidations>
  <pageMargins left="0.7" right="0.7" top="0.75" bottom="0.75" header="0.3" footer="0.3"/>
  <pageSetup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956736CB-2F52-4352-9789-9333BFC39403}">
          <x14:formula1>
            <xm:f>'choices DO NOT DELETE'!$A$2:$A$15</xm:f>
          </x14:formula1>
          <xm:sqref>B3:B263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AF11C-FD47-43E4-A24A-92017305BA63}">
  <dimension ref="A1:B21"/>
  <sheetViews>
    <sheetView workbookViewId="0">
      <selection activeCell="B10" sqref="B10"/>
    </sheetView>
  </sheetViews>
  <sheetFormatPr defaultRowHeight="15" x14ac:dyDescent="0.25"/>
  <cols>
    <col min="1" max="1" width="39.5703125" customWidth="1"/>
    <col min="2" max="2" width="108.28515625" customWidth="1"/>
  </cols>
  <sheetData>
    <row r="1" spans="1:2" ht="15.75" x14ac:dyDescent="0.3">
      <c r="A1" s="22" t="s">
        <v>22</v>
      </c>
      <c r="B1" s="22" t="s">
        <v>23</v>
      </c>
    </row>
    <row r="2" spans="1:2" ht="78" customHeight="1" x14ac:dyDescent="0.25">
      <c r="A2" s="23" t="s">
        <v>24</v>
      </c>
      <c r="B2" s="24" t="s">
        <v>25</v>
      </c>
    </row>
    <row r="3" spans="1:2" ht="162.75" customHeight="1" x14ac:dyDescent="0.25">
      <c r="A3" s="23" t="s">
        <v>26</v>
      </c>
      <c r="B3" s="24" t="s">
        <v>87</v>
      </c>
    </row>
    <row r="4" spans="1:2" ht="15.75" x14ac:dyDescent="0.3">
      <c r="A4" s="25"/>
      <c r="B4" s="25"/>
    </row>
    <row r="5" spans="1:2" ht="15.75" x14ac:dyDescent="0.3">
      <c r="A5" s="25"/>
      <c r="B5" s="25"/>
    </row>
    <row r="6" spans="1:2" ht="15.75" x14ac:dyDescent="0.3">
      <c r="A6" s="22" t="s">
        <v>7</v>
      </c>
      <c r="B6" s="22" t="s">
        <v>27</v>
      </c>
    </row>
    <row r="7" spans="1:2" x14ac:dyDescent="0.25">
      <c r="A7" s="24" t="s">
        <v>28</v>
      </c>
      <c r="B7" s="24" t="s">
        <v>29</v>
      </c>
    </row>
    <row r="8" spans="1:2" ht="28.5" x14ac:dyDescent="0.25">
      <c r="A8" s="24" t="s">
        <v>30</v>
      </c>
      <c r="B8" s="24" t="s">
        <v>31</v>
      </c>
    </row>
    <row r="9" spans="1:2" x14ac:dyDescent="0.25">
      <c r="A9" s="24" t="s">
        <v>32</v>
      </c>
      <c r="B9" s="24" t="s">
        <v>33</v>
      </c>
    </row>
    <row r="10" spans="1:2" ht="28.5" x14ac:dyDescent="0.25">
      <c r="A10" s="24" t="s">
        <v>34</v>
      </c>
      <c r="B10" s="24" t="s">
        <v>35</v>
      </c>
    </row>
    <row r="11" spans="1:2" ht="28.5" x14ac:dyDescent="0.25">
      <c r="A11" s="24" t="s">
        <v>36</v>
      </c>
      <c r="B11" s="24" t="s">
        <v>37</v>
      </c>
    </row>
    <row r="12" spans="1:2" ht="28.5" x14ac:dyDescent="0.25">
      <c r="A12" s="26" t="s">
        <v>38</v>
      </c>
      <c r="B12" s="26" t="s">
        <v>39</v>
      </c>
    </row>
    <row r="13" spans="1:2" ht="28.5" x14ac:dyDescent="0.25">
      <c r="A13" s="24" t="s">
        <v>40</v>
      </c>
      <c r="B13" s="24" t="s">
        <v>41</v>
      </c>
    </row>
    <row r="14" spans="1:2" x14ac:dyDescent="0.25">
      <c r="A14" s="24" t="s">
        <v>42</v>
      </c>
      <c r="B14" s="24" t="s">
        <v>43</v>
      </c>
    </row>
    <row r="15" spans="1:2" x14ac:dyDescent="0.25">
      <c r="A15" s="24" t="s">
        <v>44</v>
      </c>
      <c r="B15" s="24" t="s">
        <v>45</v>
      </c>
    </row>
    <row r="16" spans="1:2" x14ac:dyDescent="0.25">
      <c r="A16" s="26" t="s">
        <v>46</v>
      </c>
      <c r="B16" s="26" t="s">
        <v>47</v>
      </c>
    </row>
    <row r="17" spans="1:2" x14ac:dyDescent="0.25">
      <c r="A17" s="24" t="s">
        <v>48</v>
      </c>
      <c r="B17" s="24" t="s">
        <v>49</v>
      </c>
    </row>
    <row r="18" spans="1:2" ht="28.5" x14ac:dyDescent="0.25">
      <c r="A18" s="24" t="s">
        <v>50</v>
      </c>
      <c r="B18" s="24" t="s">
        <v>51</v>
      </c>
    </row>
    <row r="19" spans="1:2" x14ac:dyDescent="0.25">
      <c r="A19" s="24" t="s">
        <v>52</v>
      </c>
      <c r="B19" s="24" t="s">
        <v>53</v>
      </c>
    </row>
    <row r="20" spans="1:2" ht="28.5" x14ac:dyDescent="0.25">
      <c r="A20" s="26" t="s">
        <v>54</v>
      </c>
      <c r="B20" s="26" t="s">
        <v>55</v>
      </c>
    </row>
    <row r="21" spans="1:2" ht="17.25" customHeight="1" x14ac:dyDescent="0.25">
      <c r="A21" s="36" t="s">
        <v>56</v>
      </c>
      <c r="B21" s="36"/>
    </row>
  </sheetData>
  <sheetProtection algorithmName="SHA-512" hashValue="YprRYuZBlx/AqFgEI6PyB/cvYTPX6rw2zsizmz/N9rLtX7Hk2DCKKMuMCUAXjOdpiO1237SszYyjQw5oRR5+kw==" saltValue="LNltqiTJ77xv9tRtcWOtfg==" spinCount="100000" sheet="1" objects="1" scenarios="1"/>
  <mergeCells count="1">
    <mergeCell ref="A21:B2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42702-3149-4922-ABA1-B648629F3F4D}">
  <sheetPr codeName="Sheet6"/>
  <dimension ref="A1:D15"/>
  <sheetViews>
    <sheetView workbookViewId="0">
      <selection activeCell="A11" sqref="A11"/>
    </sheetView>
  </sheetViews>
  <sheetFormatPr defaultRowHeight="15.75" x14ac:dyDescent="0.3"/>
  <cols>
    <col min="1" max="1" width="64.7109375" style="7" bestFit="1" customWidth="1"/>
    <col min="2" max="2" width="12.85546875" bestFit="1" customWidth="1"/>
    <col min="3" max="3" width="36" bestFit="1" customWidth="1"/>
    <col min="4" max="4" width="79.42578125" bestFit="1" customWidth="1"/>
  </cols>
  <sheetData>
    <row r="1" spans="1:4" x14ac:dyDescent="0.3">
      <c r="A1" s="7" t="s">
        <v>1</v>
      </c>
      <c r="B1" t="s">
        <v>57</v>
      </c>
      <c r="C1" t="s">
        <v>23</v>
      </c>
      <c r="D1" s="2" t="s">
        <v>58</v>
      </c>
    </row>
    <row r="2" spans="1:4" x14ac:dyDescent="0.3">
      <c r="A2" s="7" t="s">
        <v>28</v>
      </c>
      <c r="B2" t="s">
        <v>59</v>
      </c>
      <c r="D2" s="2" t="s">
        <v>60</v>
      </c>
    </row>
    <row r="3" spans="1:4" x14ac:dyDescent="0.3">
      <c r="A3" s="7" t="s">
        <v>61</v>
      </c>
      <c r="B3" t="s">
        <v>59</v>
      </c>
      <c r="D3" s="2" t="s">
        <v>62</v>
      </c>
    </row>
    <row r="4" spans="1:4" x14ac:dyDescent="0.3">
      <c r="A4" s="7" t="s">
        <v>32</v>
      </c>
      <c r="B4" t="s">
        <v>59</v>
      </c>
      <c r="D4" s="2" t="s">
        <v>63</v>
      </c>
    </row>
    <row r="5" spans="1:4" x14ac:dyDescent="0.3">
      <c r="A5" s="7" t="s">
        <v>64</v>
      </c>
      <c r="B5" t="s">
        <v>59</v>
      </c>
      <c r="D5" s="2" t="s">
        <v>65</v>
      </c>
    </row>
    <row r="6" spans="1:4" x14ac:dyDescent="0.3">
      <c r="A6" s="7" t="s">
        <v>36</v>
      </c>
      <c r="B6" t="s">
        <v>59</v>
      </c>
      <c r="D6" s="2" t="s">
        <v>66</v>
      </c>
    </row>
    <row r="7" spans="1:4" x14ac:dyDescent="0.3">
      <c r="A7" s="7" t="s">
        <v>67</v>
      </c>
      <c r="B7" t="s">
        <v>68</v>
      </c>
      <c r="C7" t="s">
        <v>69</v>
      </c>
      <c r="D7" s="2" t="s">
        <v>70</v>
      </c>
    </row>
    <row r="8" spans="1:4" x14ac:dyDescent="0.3">
      <c r="A8" s="7" t="s">
        <v>40</v>
      </c>
      <c r="B8" t="s">
        <v>71</v>
      </c>
      <c r="D8" s="2" t="s">
        <v>72</v>
      </c>
    </row>
    <row r="9" spans="1:4" x14ac:dyDescent="0.3">
      <c r="A9" s="7" t="s">
        <v>42</v>
      </c>
      <c r="B9" t="s">
        <v>59</v>
      </c>
      <c r="D9" s="2" t="s">
        <v>73</v>
      </c>
    </row>
    <row r="10" spans="1:4" x14ac:dyDescent="0.3">
      <c r="A10" s="7" t="s">
        <v>44</v>
      </c>
      <c r="B10" t="s">
        <v>74</v>
      </c>
      <c r="D10" s="2" t="s">
        <v>75</v>
      </c>
    </row>
    <row r="11" spans="1:4" x14ac:dyDescent="0.3">
      <c r="A11" s="7" t="s">
        <v>76</v>
      </c>
      <c r="B11" t="s">
        <v>68</v>
      </c>
      <c r="D11" s="2" t="s">
        <v>77</v>
      </c>
    </row>
    <row r="12" spans="1:4" x14ac:dyDescent="0.3">
      <c r="A12" s="7" t="s">
        <v>48</v>
      </c>
      <c r="B12" t="s">
        <v>78</v>
      </c>
      <c r="D12" s="2" t="s">
        <v>79</v>
      </c>
    </row>
    <row r="13" spans="1:4" x14ac:dyDescent="0.3">
      <c r="A13" s="7" t="s">
        <v>50</v>
      </c>
      <c r="B13" t="s">
        <v>80</v>
      </c>
      <c r="D13" s="2" t="s">
        <v>81</v>
      </c>
    </row>
    <row r="14" spans="1:4" x14ac:dyDescent="0.3">
      <c r="A14" s="7" t="s">
        <v>82</v>
      </c>
      <c r="B14" t="s">
        <v>83</v>
      </c>
      <c r="D14" s="2" t="s">
        <v>84</v>
      </c>
    </row>
    <row r="15" spans="1:4" x14ac:dyDescent="0.3">
      <c r="A15" s="7" t="s">
        <v>85</v>
      </c>
      <c r="B15" t="s">
        <v>68</v>
      </c>
      <c r="D15" s="2" t="s">
        <v>86</v>
      </c>
    </row>
  </sheetData>
  <sortState xmlns:xlrd2="http://schemas.microsoft.com/office/spreadsheetml/2017/richdata2" ref="A2:B14">
    <sortCondition ref="A3:A14"/>
  </sortState>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ocumentStatus xmlns="4d3f3610-0b23-4f3c-b21d-f7617cab40d6" xsi:nil="true"/>
    <CheckHighlightedWithin xmlns="4d3f3610-0b23-4f3c-b21d-f7617cab40d6" xsi:nil="true"/>
    <Category xmlns="4d3f3610-0b23-4f3c-b21d-f7617cab40d6" xsi:nil="true"/>
    <TaxCatchAll xmlns="88bc45f0-fb64-44cc-bf44-f9f8397c9796" xsi:nil="true"/>
    <EnteredBY_x003a_ xmlns="4d3f3610-0b23-4f3c-b21d-f7617cab40d6">
      <UserInfo>
        <DisplayName/>
        <AccountId xsi:nil="true"/>
        <AccountType/>
      </UserInfo>
    </EnteredBY_x003a_>
    <Notes xmlns="4d3f3610-0b23-4f3c-b21d-f7617cab40d6" xsi:nil="true"/>
    <lcf76f155ced4ddcb4097134ff3c332f xmlns="4d3f3610-0b23-4f3c-b21d-f7617cab40d6">
      <Terms xmlns="http://schemas.microsoft.com/office/infopath/2007/PartnerControls"/>
    </lcf76f155ced4ddcb4097134ff3c332f>
    <Entered xmlns="4d3f3610-0b23-4f3c-b21d-f7617cab40d6">true</Entered>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150C9E85BC39C43B1D35CEACD83600E" ma:contentTypeVersion="27" ma:contentTypeDescription="Create a new document." ma:contentTypeScope="" ma:versionID="6af921774370f76002c0fdfe45ad93d4">
  <xsd:schema xmlns:xsd="http://www.w3.org/2001/XMLSchema" xmlns:xs="http://www.w3.org/2001/XMLSchema" xmlns:p="http://schemas.microsoft.com/office/2006/metadata/properties" xmlns:ns2="4d3f3610-0b23-4f3c-b21d-f7617cab40d6" xmlns:ns3="88bc45f0-fb64-44cc-bf44-f9f8397c9796" targetNamespace="http://schemas.microsoft.com/office/2006/metadata/properties" ma:root="true" ma:fieldsID="77f33d49b172b9d762ce28570ed9df3b" ns2:_="" ns3:_="">
    <xsd:import namespace="4d3f3610-0b23-4f3c-b21d-f7617cab40d6"/>
    <xsd:import namespace="88bc45f0-fb64-44cc-bf44-f9f8397c979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CheckHighlightedWithin" minOccurs="0"/>
                <xsd:element ref="ns2:MediaServiceLocation" minOccurs="0"/>
                <xsd:element ref="ns2:lcf76f155ced4ddcb4097134ff3c332f" minOccurs="0"/>
                <xsd:element ref="ns3:TaxCatchAll" minOccurs="0"/>
                <xsd:element ref="ns2:MediaServiceSearchProperties" minOccurs="0"/>
                <xsd:element ref="ns2:EnteredBY_x003a_" minOccurs="0"/>
                <xsd:element ref="ns2:MediaServiceObjectDetectorVersions" minOccurs="0"/>
                <xsd:element ref="ns2:Notes" minOccurs="0"/>
                <xsd:element ref="ns2:Category" minOccurs="0"/>
                <xsd:element ref="ns2:DocumentStatus" minOccurs="0"/>
                <xsd:element ref="ns2:Enter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3f3610-0b23-4f3c-b21d-f7617cab40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CheckHighlightedWithin" ma:index="20" nillable="true" ma:displayName="Check Highlighted Within" ma:format="Dropdown" ma:internalName="CheckHighlightedWithin">
      <xsd:simpleType>
        <xsd:restriction base="dms:Text">
          <xsd:maxLength value="255"/>
        </xsd:restriction>
      </xsd:simple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eae4be1d-d524-4aa9-85d5-5e42c742cc32"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element name="EnteredBY_x003a_" ma:index="26" nillable="true" ma:displayName="Entered By:" ma:format="Dropdown" ma:list="UserInfo" ma:SharePointGroup="0" ma:internalName="EnteredBY_x003a_">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Notes" ma:index="28" nillable="true" ma:displayName="Notes" ma:format="Dropdown" ma:internalName="Notes">
      <xsd:simpleType>
        <xsd:restriction base="dms:Note">
          <xsd:maxLength value="255"/>
        </xsd:restriction>
      </xsd:simpleType>
    </xsd:element>
    <xsd:element name="Category" ma:index="29" nillable="true" ma:displayName="Category" ma:format="Dropdown" ma:internalName="Category">
      <xsd:complexType>
        <xsd:complexContent>
          <xsd:extension base="dms:MultiChoice">
            <xsd:sequence>
              <xsd:element name="Value" maxOccurs="unbounded" minOccurs="0" nillable="true">
                <xsd:simpleType>
                  <xsd:restriction base="dms:Choice">
                    <xsd:enumeration value="Authorizer Focus"/>
                    <xsd:enumeration value="Operator Focus"/>
                    <xsd:enumeration value="Charter Creation Application"/>
                    <xsd:enumeration value="Reporting - To TDOE"/>
                    <xsd:enumeration value="Reporting - By TDOE"/>
                  </xsd:restriction>
                </xsd:simpleType>
              </xsd:element>
            </xsd:sequence>
          </xsd:extension>
        </xsd:complexContent>
      </xsd:complexType>
    </xsd:element>
    <xsd:element name="DocumentStatus" ma:index="30" nillable="true" ma:displayName="Status" ma:description="Status" ma:format="Dropdown" ma:internalName="DocumentStatus">
      <xsd:complexType>
        <xsd:complexContent>
          <xsd:extension base="dms:MultiChoice">
            <xsd:sequence>
              <xsd:element name="Value" maxOccurs="unbounded" minOccurs="0" nillable="true">
                <xsd:simpleType>
                  <xsd:restriction base="dms:Choice">
                    <xsd:enumeration value="Approved"/>
                    <xsd:enumeration value="Working"/>
                    <xsd:enumeration value="Deprecated"/>
                  </xsd:restriction>
                </xsd:simpleType>
              </xsd:element>
            </xsd:sequence>
          </xsd:extension>
        </xsd:complexContent>
      </xsd:complexType>
    </xsd:element>
    <xsd:element name="Entered" ma:index="31" nillable="true" ma:displayName="Entered" ma:default="1" ma:format="Dropdown" ma:internalName="Enter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8bc45f0-fb64-44cc-bf44-f9f8397c979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c886416a-45cc-4096-817a-620d5f31d47e}" ma:internalName="TaxCatchAll" ma:showField="CatchAllData" ma:web="88bc45f0-fb64-44cc-bf44-f9f8397c979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B8204A5-11E5-4261-A2EE-372C30201E27}">
  <ds:schemaRefs>
    <ds:schemaRef ds:uri="http://schemas.microsoft.com/sharepoint/v3/contenttype/forms"/>
  </ds:schemaRefs>
</ds:datastoreItem>
</file>

<file path=customXml/itemProps2.xml><?xml version="1.0" encoding="utf-8"?>
<ds:datastoreItem xmlns:ds="http://schemas.openxmlformats.org/officeDocument/2006/customXml" ds:itemID="{CE65478A-E155-4FD6-BC77-51E12799BE88}">
  <ds:schemaRefs>
    <ds:schemaRef ds:uri="http://schemas.microsoft.com/office/2006/metadata/properties"/>
    <ds:schemaRef ds:uri="http://schemas.microsoft.com/office/infopath/2007/PartnerControls"/>
    <ds:schemaRef ds:uri="4d3f3610-0b23-4f3c-b21d-f7617cab40d6"/>
    <ds:schemaRef ds:uri="88bc45f0-fb64-44cc-bf44-f9f8397c9796"/>
  </ds:schemaRefs>
</ds:datastoreItem>
</file>

<file path=customXml/itemProps3.xml><?xml version="1.0" encoding="utf-8"?>
<ds:datastoreItem xmlns:ds="http://schemas.openxmlformats.org/officeDocument/2006/customXml" ds:itemID="{3AEC0AB8-2FBE-4DF2-9AF0-5AA873AB7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3f3610-0b23-4f3c-b21d-f7617cab40d6"/>
    <ds:schemaRef ds:uri="88bc45f0-fb64-44cc-bf44-f9f8397c97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NonPublic Schools Calendar</vt:lpstr>
      <vt:lpstr>Definitions</vt:lpstr>
      <vt:lpstr>choices DO NOT DELETE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Sandy Couch</dc:creator>
  <cp:keywords/>
  <dc:description/>
  <cp:lastModifiedBy>Diana Burton</cp:lastModifiedBy>
  <cp:revision/>
  <dcterms:created xsi:type="dcterms:W3CDTF">2024-01-04T18:19:47Z</dcterms:created>
  <dcterms:modified xsi:type="dcterms:W3CDTF">2024-12-16T20:29:59Z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0x010100B150C9E85BC39C43B1D35CEACD83600E</vt:lpwstr>
  </property>
</Properties>
</file>